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930" windowWidth="28215" windowHeight="11415" tabRatio="1000" activeTab="3"/>
  </bookViews>
  <sheets>
    <sheet name="QUANT_BENEFICIÁRIOS_JE" sheetId="1" r:id="rId1"/>
    <sheet name="VALOR_NORMA_JE" sheetId="2" r:id="rId2"/>
    <sheet name="UO_MEDIA_BEN-AT" sheetId="3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/>
</workbook>
</file>

<file path=xl/calcChain.xml><?xml version="1.0" encoding="utf-8"?>
<calcChain xmlns="http://schemas.openxmlformats.org/spreadsheetml/2006/main">
  <c r="G40" i="33"/>
  <c r="D40"/>
  <c r="G39"/>
  <c r="G38"/>
  <c r="G37"/>
  <c r="G36"/>
  <c r="C36"/>
  <c r="G35"/>
  <c r="G34"/>
  <c r="G33"/>
  <c r="G32"/>
  <c r="C32"/>
  <c r="G31"/>
  <c r="G30"/>
  <c r="G29"/>
  <c r="G28"/>
  <c r="C28"/>
  <c r="G27"/>
  <c r="G26"/>
  <c r="G25"/>
  <c r="G24"/>
  <c r="C24"/>
  <c r="G23"/>
  <c r="G22"/>
  <c r="G21"/>
  <c r="G20"/>
  <c r="C20"/>
  <c r="G19"/>
  <c r="G18"/>
  <c r="G17"/>
  <c r="G16"/>
  <c r="C16"/>
  <c r="G15"/>
  <c r="G14"/>
  <c r="G13"/>
  <c r="G12"/>
  <c r="C12"/>
  <c r="D4"/>
  <c r="C4"/>
  <c r="E9" s="1"/>
  <c r="H38" i="1"/>
  <c r="G38"/>
  <c r="I38" s="1"/>
  <c r="F38"/>
  <c r="E38"/>
  <c r="C39" i="33" s="1"/>
  <c r="D38" i="1"/>
  <c r="C38"/>
  <c r="G39" i="2"/>
  <c r="D39"/>
  <c r="C39"/>
  <c r="H37" i="1"/>
  <c r="G37"/>
  <c r="F37"/>
  <c r="E37"/>
  <c r="C38" i="33" s="1"/>
  <c r="D37" i="1"/>
  <c r="C37"/>
  <c r="G38" i="2"/>
  <c r="D38"/>
  <c r="C38"/>
  <c r="H36" i="1"/>
  <c r="I36" s="1"/>
  <c r="G36"/>
  <c r="F36"/>
  <c r="E36"/>
  <c r="C37" i="33" s="1"/>
  <c r="D36" i="1"/>
  <c r="C36"/>
  <c r="G37" i="2"/>
  <c r="D37"/>
  <c r="C37"/>
  <c r="H35" i="1"/>
  <c r="G35"/>
  <c r="I35" s="1"/>
  <c r="F35"/>
  <c r="E35"/>
  <c r="D35"/>
  <c r="C35"/>
  <c r="G36" i="2"/>
  <c r="D36"/>
  <c r="C36"/>
  <c r="H34" i="1"/>
  <c r="G34"/>
  <c r="I34" s="1"/>
  <c r="F34"/>
  <c r="E34"/>
  <c r="C35" i="33" s="1"/>
  <c r="D34" i="1"/>
  <c r="C34"/>
  <c r="G35" i="2"/>
  <c r="D35"/>
  <c r="C35"/>
  <c r="H33" i="1"/>
  <c r="I33" s="1"/>
  <c r="G33"/>
  <c r="F33"/>
  <c r="E33"/>
  <c r="C34" i="33" s="1"/>
  <c r="D33" i="1"/>
  <c r="C33"/>
  <c r="G34" i="2"/>
  <c r="D34"/>
  <c r="C34"/>
  <c r="H32" i="1"/>
  <c r="G32"/>
  <c r="I32" s="1"/>
  <c r="F32"/>
  <c r="E32"/>
  <c r="C33" i="33" s="1"/>
  <c r="D32" i="1"/>
  <c r="C32"/>
  <c r="G33" i="2"/>
  <c r="D33"/>
  <c r="C33"/>
  <c r="H31" i="1"/>
  <c r="G31"/>
  <c r="F31"/>
  <c r="E31"/>
  <c r="D31"/>
  <c r="C31"/>
  <c r="G32" i="2"/>
  <c r="D32"/>
  <c r="C32"/>
  <c r="H30" i="1"/>
  <c r="G30"/>
  <c r="F30"/>
  <c r="E30"/>
  <c r="C31" i="33" s="1"/>
  <c r="D30" i="1"/>
  <c r="C30"/>
  <c r="G31" i="2"/>
  <c r="D31"/>
  <c r="C31"/>
  <c r="H29" i="1"/>
  <c r="G29"/>
  <c r="F29"/>
  <c r="E29"/>
  <c r="C30" i="33" s="1"/>
  <c r="D29" i="1"/>
  <c r="C29"/>
  <c r="G30" i="2"/>
  <c r="D30"/>
  <c r="C30"/>
  <c r="H28" i="1"/>
  <c r="G28"/>
  <c r="F28"/>
  <c r="E28"/>
  <c r="C29" i="33" s="1"/>
  <c r="D28" i="1"/>
  <c r="C28"/>
  <c r="G29" i="2"/>
  <c r="D29"/>
  <c r="C29"/>
  <c r="H27" i="1"/>
  <c r="G27"/>
  <c r="I27" s="1"/>
  <c r="F27"/>
  <c r="E27"/>
  <c r="D27"/>
  <c r="C27"/>
  <c r="G28" i="2"/>
  <c r="D28"/>
  <c r="C28"/>
  <c r="H26" i="1"/>
  <c r="I26" s="1"/>
  <c r="G26"/>
  <c r="F26"/>
  <c r="E26"/>
  <c r="C27" i="33" s="1"/>
  <c r="D26" i="1"/>
  <c r="C26"/>
  <c r="G27" i="2"/>
  <c r="D27"/>
  <c r="C27"/>
  <c r="H25" i="1"/>
  <c r="I25" s="1"/>
  <c r="G25"/>
  <c r="F25"/>
  <c r="E25"/>
  <c r="C26" i="33" s="1"/>
  <c r="D25" i="1"/>
  <c r="C25"/>
  <c r="G26" i="2"/>
  <c r="D26"/>
  <c r="C26"/>
  <c r="H24" i="1"/>
  <c r="G24"/>
  <c r="I24" s="1"/>
  <c r="F24"/>
  <c r="E24"/>
  <c r="C25" i="33" s="1"/>
  <c r="D24" i="1"/>
  <c r="C24"/>
  <c r="G25" i="2"/>
  <c r="D25"/>
  <c r="C25"/>
  <c r="H23" i="1"/>
  <c r="G23"/>
  <c r="F23"/>
  <c r="E23"/>
  <c r="D23"/>
  <c r="C23"/>
  <c r="G24" i="2"/>
  <c r="D24"/>
  <c r="C24"/>
  <c r="H22" i="1"/>
  <c r="G22"/>
  <c r="F22"/>
  <c r="E22"/>
  <c r="C23" i="33" s="1"/>
  <c r="D22" i="1"/>
  <c r="C22"/>
  <c r="G23" i="2"/>
  <c r="D23"/>
  <c r="C23"/>
  <c r="H21" i="1"/>
  <c r="G21"/>
  <c r="I21" s="1"/>
  <c r="F21"/>
  <c r="E21"/>
  <c r="C22" i="33" s="1"/>
  <c r="D21" i="1"/>
  <c r="C21"/>
  <c r="G22" i="2"/>
  <c r="D22"/>
  <c r="C22"/>
  <c r="H20" i="1"/>
  <c r="G20"/>
  <c r="F20"/>
  <c r="E20"/>
  <c r="C21" i="33" s="1"/>
  <c r="D20" i="1"/>
  <c r="C20"/>
  <c r="G21" i="2"/>
  <c r="D21"/>
  <c r="C21"/>
  <c r="H19" i="1"/>
  <c r="G19"/>
  <c r="I19" s="1"/>
  <c r="F19"/>
  <c r="E19"/>
  <c r="D19"/>
  <c r="C19"/>
  <c r="G20" i="2"/>
  <c r="D20"/>
  <c r="C20"/>
  <c r="H18" i="1"/>
  <c r="G18"/>
  <c r="I18" s="1"/>
  <c r="F18"/>
  <c r="E18"/>
  <c r="C19" i="33" s="1"/>
  <c r="D18" i="1"/>
  <c r="C18"/>
  <c r="G19" i="2"/>
  <c r="D19"/>
  <c r="C19"/>
  <c r="H17" i="1"/>
  <c r="G17"/>
  <c r="I17" s="1"/>
  <c r="F17"/>
  <c r="E17"/>
  <c r="C18" i="33" s="1"/>
  <c r="D17" i="1"/>
  <c r="C17"/>
  <c r="G18" i="2"/>
  <c r="D18"/>
  <c r="C18"/>
  <c r="H16" i="1"/>
  <c r="G16"/>
  <c r="I16" s="1"/>
  <c r="F16"/>
  <c r="E16"/>
  <c r="C17" i="33" s="1"/>
  <c r="D16" i="1"/>
  <c r="C16"/>
  <c r="G17" i="2"/>
  <c r="D17"/>
  <c r="C17"/>
  <c r="H15" i="1"/>
  <c r="G15"/>
  <c r="F15"/>
  <c r="E15"/>
  <c r="D15"/>
  <c r="C15"/>
  <c r="G16" i="2"/>
  <c r="D16"/>
  <c r="C16"/>
  <c r="H14" i="1"/>
  <c r="G14"/>
  <c r="F14"/>
  <c r="E14"/>
  <c r="C15" i="33" s="1"/>
  <c r="D14" i="1"/>
  <c r="C14"/>
  <c r="G15" i="2"/>
  <c r="D15"/>
  <c r="C15"/>
  <c r="H13" i="1"/>
  <c r="G13"/>
  <c r="F13"/>
  <c r="E13"/>
  <c r="C14" i="33" s="1"/>
  <c r="D13" i="1"/>
  <c r="C13"/>
  <c r="G14" i="2"/>
  <c r="D14"/>
  <c r="C14"/>
  <c r="H12" i="1"/>
  <c r="G12"/>
  <c r="F12"/>
  <c r="E12"/>
  <c r="C13" i="33" s="1"/>
  <c r="D12" i="1"/>
  <c r="C12"/>
  <c r="G13" i="2"/>
  <c r="D13"/>
  <c r="C13"/>
  <c r="H11" i="1"/>
  <c r="G11"/>
  <c r="I11" s="1"/>
  <c r="F11"/>
  <c r="E11"/>
  <c r="D11"/>
  <c r="C11"/>
  <c r="G12" i="2"/>
  <c r="D12"/>
  <c r="C12"/>
  <c r="D4" i="1"/>
  <c r="C4"/>
  <c r="D4" i="2"/>
  <c r="C4"/>
  <c r="I29" i="1"/>
  <c r="I28"/>
  <c r="I23"/>
  <c r="I12"/>
  <c r="J12" i="32"/>
  <c r="I12"/>
  <c r="H12"/>
  <c r="G12"/>
  <c r="F12"/>
  <c r="E12"/>
  <c r="D12"/>
  <c r="J11"/>
  <c r="J12" i="31"/>
  <c r="I12"/>
  <c r="H12"/>
  <c r="G12"/>
  <c r="F12"/>
  <c r="E12"/>
  <c r="D12"/>
  <c r="J11"/>
  <c r="J12" i="30"/>
  <c r="I12"/>
  <c r="H12"/>
  <c r="G12"/>
  <c r="F12"/>
  <c r="E12"/>
  <c r="D12"/>
  <c r="J11"/>
  <c r="J12" i="29"/>
  <c r="I12"/>
  <c r="H12"/>
  <c r="G12"/>
  <c r="F12"/>
  <c r="E12"/>
  <c r="D12"/>
  <c r="J11"/>
  <c r="J12" i="28"/>
  <c r="I12"/>
  <c r="H12"/>
  <c r="G12"/>
  <c r="F12"/>
  <c r="E12"/>
  <c r="D12"/>
  <c r="J11"/>
  <c r="J12" i="27"/>
  <c r="I12"/>
  <c r="H12"/>
  <c r="G12"/>
  <c r="F12"/>
  <c r="E12"/>
  <c r="D12"/>
  <c r="J11"/>
  <c r="J12" i="26"/>
  <c r="I12"/>
  <c r="H12"/>
  <c r="G12"/>
  <c r="F12"/>
  <c r="E12"/>
  <c r="D12"/>
  <c r="J11"/>
  <c r="J12" i="25"/>
  <c r="I12"/>
  <c r="H12"/>
  <c r="G12"/>
  <c r="F12"/>
  <c r="E12"/>
  <c r="D12"/>
  <c r="J11"/>
  <c r="J12" i="24"/>
  <c r="I12"/>
  <c r="H12"/>
  <c r="G12"/>
  <c r="F12"/>
  <c r="E12"/>
  <c r="D12"/>
  <c r="J11"/>
  <c r="J12" i="23"/>
  <c r="I12"/>
  <c r="H12"/>
  <c r="G12"/>
  <c r="F12"/>
  <c r="E12"/>
  <c r="D12"/>
  <c r="J11"/>
  <c r="J12" i="22"/>
  <c r="I12"/>
  <c r="H12"/>
  <c r="G12"/>
  <c r="F12"/>
  <c r="E12"/>
  <c r="D12"/>
  <c r="J11"/>
  <c r="J12" i="21"/>
  <c r="I12"/>
  <c r="H12"/>
  <c r="G12"/>
  <c r="F12"/>
  <c r="E12"/>
  <c r="D12"/>
  <c r="J11"/>
  <c r="J12" i="20"/>
  <c r="I12"/>
  <c r="H12"/>
  <c r="G12"/>
  <c r="F12"/>
  <c r="E12"/>
  <c r="D12"/>
  <c r="J11"/>
  <c r="J12" i="19"/>
  <c r="I12"/>
  <c r="H12"/>
  <c r="G12"/>
  <c r="F12"/>
  <c r="E12"/>
  <c r="D12"/>
  <c r="J11"/>
  <c r="J12" i="18"/>
  <c r="I12"/>
  <c r="H12"/>
  <c r="G12"/>
  <c r="F12"/>
  <c r="E12"/>
  <c r="D12"/>
  <c r="J11"/>
  <c r="J12" i="17"/>
  <c r="I12"/>
  <c r="H12"/>
  <c r="G12"/>
  <c r="F12"/>
  <c r="E12"/>
  <c r="D12"/>
  <c r="J11"/>
  <c r="J12" i="16"/>
  <c r="I12"/>
  <c r="H12"/>
  <c r="G12"/>
  <c r="F12"/>
  <c r="E12"/>
  <c r="D12"/>
  <c r="J11"/>
  <c r="J12" i="15"/>
  <c r="I12"/>
  <c r="H12"/>
  <c r="G12"/>
  <c r="F12"/>
  <c r="E12"/>
  <c r="D12"/>
  <c r="J11"/>
  <c r="J12" i="14"/>
  <c r="I12"/>
  <c r="H12"/>
  <c r="G12"/>
  <c r="F12"/>
  <c r="E12"/>
  <c r="D12"/>
  <c r="J11"/>
  <c r="J12" i="13"/>
  <c r="I12"/>
  <c r="H12"/>
  <c r="G12"/>
  <c r="F12"/>
  <c r="E12"/>
  <c r="D12"/>
  <c r="J11"/>
  <c r="J12" i="12"/>
  <c r="I12"/>
  <c r="H12"/>
  <c r="G12"/>
  <c r="F12"/>
  <c r="E12"/>
  <c r="D12"/>
  <c r="J11"/>
  <c r="J12" i="11"/>
  <c r="I12"/>
  <c r="H12"/>
  <c r="G12"/>
  <c r="F12"/>
  <c r="E12"/>
  <c r="D12"/>
  <c r="J11"/>
  <c r="J12" i="10"/>
  <c r="I12"/>
  <c r="H12"/>
  <c r="G12"/>
  <c r="F12"/>
  <c r="E12"/>
  <c r="D12"/>
  <c r="J11"/>
  <c r="J12" i="9"/>
  <c r="I12"/>
  <c r="H12"/>
  <c r="G12"/>
  <c r="F12"/>
  <c r="E12"/>
  <c r="D12"/>
  <c r="J11"/>
  <c r="J12" i="8"/>
  <c r="I12"/>
  <c r="H12"/>
  <c r="G12"/>
  <c r="F12"/>
  <c r="E12"/>
  <c r="D12"/>
  <c r="J11"/>
  <c r="J12" i="7"/>
  <c r="I12"/>
  <c r="H12"/>
  <c r="G12"/>
  <c r="F12"/>
  <c r="E12"/>
  <c r="D12"/>
  <c r="J11"/>
  <c r="J12" i="6"/>
  <c r="I12"/>
  <c r="H12"/>
  <c r="G12"/>
  <c r="F12"/>
  <c r="E12"/>
  <c r="D12"/>
  <c r="J11"/>
  <c r="J12" i="5"/>
  <c r="I12"/>
  <c r="H12"/>
  <c r="G12"/>
  <c r="F12"/>
  <c r="E12"/>
  <c r="D12"/>
  <c r="J11"/>
  <c r="G12" i="4"/>
  <c r="I11"/>
  <c r="I12" s="1"/>
  <c r="H11"/>
  <c r="H12" s="1"/>
  <c r="F11"/>
  <c r="F12" s="1"/>
  <c r="E11"/>
  <c r="E12" s="1"/>
  <c r="D11"/>
  <c r="D12" s="1"/>
  <c r="E39" i="1" l="1"/>
  <c r="D39"/>
  <c r="C40" i="33"/>
  <c r="E40" s="1"/>
  <c r="H40" s="1"/>
  <c r="C39" i="1"/>
  <c r="I15"/>
  <c r="I31"/>
  <c r="I14"/>
  <c r="I22"/>
  <c r="I30"/>
  <c r="I37"/>
  <c r="F39"/>
  <c r="G39"/>
  <c r="H39"/>
  <c r="I20"/>
  <c r="E37" i="33"/>
  <c r="H37" s="1"/>
  <c r="E35"/>
  <c r="H35" s="1"/>
  <c r="E33"/>
  <c r="H33" s="1"/>
  <c r="E31"/>
  <c r="H31" s="1"/>
  <c r="E29"/>
  <c r="H29" s="1"/>
  <c r="E27"/>
  <c r="H27" s="1"/>
  <c r="E25"/>
  <c r="H25" s="1"/>
  <c r="E23"/>
  <c r="H23" s="1"/>
  <c r="E21"/>
  <c r="H21" s="1"/>
  <c r="E19"/>
  <c r="H19" s="1"/>
  <c r="E17"/>
  <c r="H17" s="1"/>
  <c r="E15"/>
  <c r="H15" s="1"/>
  <c r="E38"/>
  <c r="H38" s="1"/>
  <c r="E36"/>
  <c r="H36" s="1"/>
  <c r="E34"/>
  <c r="H34" s="1"/>
  <c r="E32"/>
  <c r="H32" s="1"/>
  <c r="E30"/>
  <c r="H30" s="1"/>
  <c r="E28"/>
  <c r="H28" s="1"/>
  <c r="E26"/>
  <c r="H26" s="1"/>
  <c r="E24"/>
  <c r="H24" s="1"/>
  <c r="E22"/>
  <c r="H22" s="1"/>
  <c r="E20"/>
  <c r="H20" s="1"/>
  <c r="E18"/>
  <c r="H18" s="1"/>
  <c r="E16"/>
  <c r="H16" s="1"/>
  <c r="E14"/>
  <c r="H14" s="1"/>
  <c r="E12"/>
  <c r="H12" s="1"/>
  <c r="E13"/>
  <c r="H13" s="1"/>
  <c r="E39"/>
  <c r="H39" s="1"/>
  <c r="J11" i="4"/>
  <c r="J12" s="1"/>
  <c r="I13" i="1"/>
  <c r="I39" l="1"/>
</calcChain>
</file>

<file path=xl/sharedStrings.xml><?xml version="1.0" encoding="utf-8"?>
<sst xmlns="http://schemas.openxmlformats.org/spreadsheetml/2006/main" count="1453" uniqueCount="121">
  <si>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</si>
  <si>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</si>
  <si>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</si>
  <si>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</si>
  <si>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</si>
  <si>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</si>
  <si>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</si>
  <si>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</si>
  <si>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</si>
  <si>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</si>
  <si>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</si>
  <si>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</si>
  <si>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</si>
  <si>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</si>
  <si>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</si>
  <si>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</si>
  <si>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</si>
  <si>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</si>
  <si>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</si>
  <si>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</si>
  <si>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</si>
  <si>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</si>
  <si>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</si>
  <si>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</si>
  <si>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</si>
  <si>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</si>
  <si>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</si>
  <si>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</si>
  <si>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</si>
  <si>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</si>
  <si>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</si>
  <si>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</si>
  <si>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</si>
  <si>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</si>
  <si>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</si>
  <si>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</si>
  <si>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</si>
  <si>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</si>
  <si>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</si>
  <si>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</si>
  <si>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</si>
  <si>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</si>
  <si>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</si>
  <si>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</si>
  <si>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</si>
  <si>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</si>
  <si>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</si>
  <si>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</si>
  <si>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</si>
  <si>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</si>
  <si>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</si>
  <si>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</si>
  <si>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</si>
  <si>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</si>
  <si>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</si>
  <si>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</si>
  <si>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</si>
  <si>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</si>
  <si>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</si>
  <si>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</si>
  <si>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</si>
  <si>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</si>
  <si>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</si>
  <si>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</si>
  <si>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</si>
  <si>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</si>
  <si>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</si>
  <si>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</si>
  <si>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</si>
  <si>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</si>
  <si>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</si>
  <si>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</si>
  <si>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</si>
  <si>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</si>
  <si>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</si>
  <si>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</si>
  <si>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</si>
  <si>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</si>
  <si>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</si>
  <si>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</si>
  <si>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</si>
  <si>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AUXÍLIO-TRANSPORTE²</t>
  </si>
  <si>
    <t>EXAMES PERIÓDICOS</t>
  </si>
  <si>
    <r>
      <rPr>
        <sz val="14"/>
        <color rgb="FFFFFFFF"/>
        <rFont val="Arial"/>
      </rPr>
      <t>JE</t>
    </r>
    <r>
      <rPr>
        <vertAlign val="superscript"/>
        <sz val="12"/>
        <color rgb="FFFFFFFF"/>
        <rFont val="Arial"/>
      </rPr>
      <t>1</t>
    </r>
  </si>
  <si>
    <r>
      <rPr>
        <b/>
        <sz val="13"/>
        <color rgb="FFFFFFFF"/>
        <rFont val="Arial"/>
      </rPr>
      <t>Descrição da Legislação</t>
    </r>
    <r>
      <rPr>
        <vertAlign val="superscript"/>
        <sz val="13"/>
        <color rgb="FFFFFFFF"/>
        <rFont val="Arial"/>
      </rPr>
      <t>1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</si>
  <si>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TSE nº 42-2024, de 26.1.2024 (R$1.393,10)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</si>
  <si>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</t>
    </r>
  </si>
  <si>
    <t>-</t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</si>
  <si>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Utilização do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</si>
  <si>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2"/>
        <color rgb="FF000000"/>
        <rFont val="Arial"/>
      </rPr>
      <t>3)</t>
    </r>
    <r>
      <rPr>
        <sz val="12"/>
        <color rgb="FF000000"/>
        <rFont val="Arial"/>
      </rPr>
      <t xml:space="preserve"> Encontra-se vigente no âmbito da Justiça Eleitoral a Portaria TSE nº 42-2024, de 26.1.2024, que altera os valores per capita de auxílio alimentação e de assistência pré-escolar, a serem praticados a partir do exercício financeiro de 2024, para R$1.393,10 e R$1.178,82, respectivamente.</t>
    </r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</si>
  <si>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</si>
  <si>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</si>
  <si>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</si>
  <si>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</si>
  <si>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</si>
  <si>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</si>
  <si>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</si>
  <si>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Conferência Segec</t>
  </si>
  <si>
    <t>JE</t>
  </si>
  <si>
    <t>AGOSTO</t>
  </si>
  <si>
    <t>2024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</si>
  <si>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</si>
  <si>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</si>
  <si>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</si>
  <si>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</si>
  <si>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TSE nº 42-2024, de 26.1.2024 (R$1.393,10)</t>
  </si>
  <si>
    <t>Portaria TSE nº 42-2024, de 26.1.2024 (R$1.178,82)</t>
  </si>
  <si>
    <t>AUXÍLIO-TRANSPORTE</t>
  </si>
  <si>
    <t>NÃO HÁ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</si>
  <si>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</si>
  <si>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</si>
  <si>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</si>
  <si>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</si>
  <si>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</si>
  <si>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</si>
  <si>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Portaria TSE nº 42/2024, de 26.1.2024 (R$1.393,10)</t>
  </si>
  <si>
    <t>Portaria TSE nº 42/2024, de 26.1.2024 (R$1.178,82)</t>
  </si>
  <si>
    <t>AUXÍLIO-TRANSPORTE¹</t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</si>
  <si>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TSE nº 42-2024, de 26.1.2024 (R$1.178,82)</t>
    </r>
  </si>
  <si>
    <r>
      <t xml:space="preserve">1)  Os dados estão de acordo com o informado pelos Tribunais Eleitorais no período compreendido entre </t>
    </r>
    <r>
      <rPr>
        <b/>
        <sz val="12"/>
        <color rgb="FF000000"/>
        <rFont val="Arial"/>
      </rPr>
      <t xml:space="preserve">13.9.2024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18.9.2024</t>
    </r>
    <r>
      <rPr>
        <sz val="12"/>
        <color rgb="FF000000"/>
        <rFont val="Arial"/>
      </rPr>
      <t>.</t>
    </r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</si>
  <si>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</t>
    </r>
    <r>
      <rPr>
        <b/>
        <sz val="12"/>
        <color rgb="FF000000"/>
        <rFont val="Arial"/>
        <family val="2"/>
      </rPr>
      <t xml:space="preserve"> 13.9.2</t>
    </r>
    <r>
      <rPr>
        <b/>
        <sz val="12"/>
        <color rgb="FF000000"/>
        <rFont val="Arial"/>
      </rPr>
      <t xml:space="preserve">024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18.9.2024</t>
    </r>
    <r>
      <rPr>
        <sz val="12"/>
        <color rgb="FF000000"/>
        <rFont val="Arial"/>
      </rPr>
      <t>. E a legislação se aplica a todos os órgãos que compõem a Justiça Eleitoral.</t>
    </r>
  </si>
</sst>
</file>

<file path=xl/styles.xml><?xml version="1.0" encoding="utf-8"?>
<styleSheet xmlns="http://schemas.openxmlformats.org/spreadsheetml/2006/main">
  <numFmts count="9">
    <numFmt numFmtId="41" formatCode="_-* #,##0_-;\-* #,##0_-;_-* &quot;-&quot;_-;_-@_-"/>
    <numFmt numFmtId="43" formatCode="_-* #,##0.00_-;\-* #,##0.00_-;_-* &quot;-&quot;??_-;_-@_-"/>
    <numFmt numFmtId="164" formatCode="_(* #,##0.00_);_(* \(#,##0.00\);_(* \-??_);_(@_)"/>
    <numFmt numFmtId="165" formatCode="%#,#00"/>
    <numFmt numFmtId="166" formatCode="mm/yy"/>
    <numFmt numFmtId="167" formatCode="_-* #,##0.00_-;\-* #,##0.00_-;_-* \-??_-;_-@_-"/>
    <numFmt numFmtId="168" formatCode="_-* #,##0_-;\-* #,##0_-;_-* &quot;-&quot;??_-;_-@_-"/>
    <numFmt numFmtId="169" formatCode="_-* #,##0_-;\-* #,##0_-;_-* \-??_-;_-@_-"/>
    <numFmt numFmtId="170" formatCode="_(* #,##0_);_(* \(#,##0\);_(* \-??_);_(@_)"/>
  </numFmts>
  <fonts count="44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8"/>
      <color rgb="FF003366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sz val="14"/>
      <color rgb="FFFFFFFF"/>
      <name val="Arial"/>
    </font>
    <font>
      <vertAlign val="superscript"/>
      <sz val="12"/>
      <color rgb="FFFFFFFF"/>
      <name val="Arial"/>
    </font>
    <font>
      <sz val="13"/>
      <color rgb="FF000000"/>
      <name val="Arial"/>
    </font>
    <font>
      <b/>
      <sz val="13"/>
      <color rgb="FFFFFFFF"/>
      <name val="Arial"/>
    </font>
    <font>
      <vertAlign val="superscript"/>
      <sz val="13"/>
      <color rgb="FFFFFFFF"/>
      <name val="Arial"/>
    </font>
    <font>
      <b/>
      <sz val="13"/>
      <color rgb="FF000000"/>
      <name val="Arial"/>
    </font>
    <font>
      <b/>
      <vertAlign val="superscript"/>
      <sz val="13"/>
      <color rgb="FF000000"/>
      <name val="Arial"/>
    </font>
    <font>
      <i/>
      <sz val="12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  <font>
      <b/>
      <sz val="9"/>
      <color rgb="FF000000"/>
      <name val="Arial"/>
    </font>
    <font>
      <b/>
      <sz val="14"/>
      <color rgb="FFFFFFFF"/>
      <name val="Arial"/>
    </font>
    <font>
      <sz val="14"/>
      <color rgb="FF000000"/>
      <name val="Arial"/>
    </font>
    <font>
      <b/>
      <sz val="12"/>
      <color rgb="FFFFFFFF"/>
      <name val="Arial"/>
      <family val="2"/>
    </font>
    <font>
      <b/>
      <sz val="12"/>
      <color rgb="FF0A3C0A"/>
      <name val="Arial"/>
      <family val="2"/>
    </font>
    <font>
      <sz val="12"/>
      <color rgb="FF000000"/>
      <name val="Arial"/>
      <family val="2"/>
    </font>
    <font>
      <sz val="12"/>
      <color rgb="FFFF0000"/>
      <name val="Arial"/>
      <family val="2"/>
    </font>
    <font>
      <b/>
      <sz val="12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99FF"/>
        <bgColor rgb="FF9999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  <fill>
      <patternFill patternType="solid">
        <fgColor rgb="FFFFFFCC"/>
        <bgColor rgb="FF000000"/>
      </patternFill>
    </fill>
  </fills>
  <borders count="5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4" borderId="0"/>
    <xf numFmtId="0" fontId="1" fillId="8" borderId="0"/>
    <xf numFmtId="0" fontId="1" fillId="9" borderId="0"/>
    <xf numFmtId="0" fontId="2" fillId="10" borderId="0"/>
    <xf numFmtId="0" fontId="2" fillId="12" borderId="0"/>
    <xf numFmtId="0" fontId="2" fillId="13" borderId="0"/>
    <xf numFmtId="0" fontId="3" fillId="3" borderId="0"/>
    <xf numFmtId="2" fontId="5" fillId="0" borderId="0">
      <protection locked="0"/>
    </xf>
    <xf numFmtId="0" fontId="6" fillId="6" borderId="1"/>
    <xf numFmtId="0" fontId="6" fillId="6" borderId="1"/>
    <xf numFmtId="0" fontId="6" fillId="6" borderId="1"/>
    <xf numFmtId="0" fontId="7" fillId="14" borderId="2"/>
    <xf numFmtId="0" fontId="8" fillId="0" borderId="3"/>
    <xf numFmtId="0" fontId="8" fillId="0" borderId="3"/>
    <xf numFmtId="0" fontId="1" fillId="0" borderId="0"/>
    <xf numFmtId="0" fontId="2" fillId="15" borderId="0"/>
    <xf numFmtId="0" fontId="2" fillId="16" borderId="0"/>
    <xf numFmtId="0" fontId="2" fillId="11" borderId="0"/>
    <xf numFmtId="0" fontId="2" fillId="12" borderId="0"/>
    <xf numFmtId="0" fontId="2" fillId="12" borderId="0"/>
    <xf numFmtId="0" fontId="2" fillId="12" borderId="0"/>
    <xf numFmtId="0" fontId="9" fillId="0" borderId="4">
      <alignment horizontal="center"/>
    </xf>
    <xf numFmtId="0" fontId="11" fillId="0" borderId="6"/>
    <xf numFmtId="164" fontId="1" fillId="0" borderId="0"/>
    <xf numFmtId="0" fontId="1" fillId="0" borderId="0"/>
    <xf numFmtId="0" fontId="1" fillId="0" borderId="0"/>
    <xf numFmtId="0" fontId="9" fillId="0" borderId="4">
      <alignment horizontal="center"/>
    </xf>
    <xf numFmtId="0" fontId="1" fillId="0" borderId="0"/>
    <xf numFmtId="0" fontId="1" fillId="0" borderId="0"/>
    <xf numFmtId="0" fontId="1" fillId="0" borderId="0"/>
    <xf numFmtId="165" fontId="4" fillId="0" borderId="0">
      <protection locked="0"/>
    </xf>
    <xf numFmtId="43" fontId="35" fillId="0" borderId="0"/>
    <xf numFmtId="164" fontId="35" fillId="0" borderId="0"/>
    <xf numFmtId="164" fontId="35" fillId="0" borderId="0"/>
    <xf numFmtId="164" fontId="35" fillId="0" borderId="0"/>
    <xf numFmtId="43" fontId="35" fillId="0" borderId="0"/>
    <xf numFmtId="43" fontId="35" fillId="0" borderId="0"/>
    <xf numFmtId="43" fontId="35" fillId="0" borderId="0"/>
    <xf numFmtId="43" fontId="35" fillId="0" borderId="0"/>
    <xf numFmtId="43" fontId="35" fillId="0" borderId="0"/>
    <xf numFmtId="43" fontId="35" fillId="0" borderId="0"/>
    <xf numFmtId="164" fontId="35" fillId="0" borderId="0"/>
    <xf numFmtId="43" fontId="1" fillId="0" borderId="0"/>
    <xf numFmtId="164" fontId="35" fillId="0" borderId="0"/>
    <xf numFmtId="164" fontId="35" fillId="0" borderId="0"/>
    <xf numFmtId="164" fontId="35" fillId="0" borderId="0"/>
    <xf numFmtId="0" fontId="13" fillId="0" borderId="0"/>
    <xf numFmtId="166" fontId="1" fillId="0" borderId="0"/>
    <xf numFmtId="0" fontId="10" fillId="0" borderId="5"/>
    <xf numFmtId="0" fontId="14" fillId="0" borderId="0"/>
    <xf numFmtId="0" fontId="15" fillId="0" borderId="0"/>
    <xf numFmtId="0" fontId="11" fillId="0" borderId="6"/>
    <xf numFmtId="0" fontId="12" fillId="0" borderId="7"/>
    <xf numFmtId="0" fontId="12" fillId="0" borderId="7"/>
    <xf numFmtId="0" fontId="15" fillId="0" borderId="0"/>
    <xf numFmtId="0" fontId="15" fillId="0" borderId="0"/>
    <xf numFmtId="0" fontId="14" fillId="0" borderId="0"/>
    <xf numFmtId="43" fontId="1" fillId="0" borderId="0"/>
    <xf numFmtId="164" fontId="35" fillId="0" borderId="0"/>
    <xf numFmtId="167" fontId="35" fillId="0" borderId="0"/>
    <xf numFmtId="167" fontId="35" fillId="0" borderId="0"/>
    <xf numFmtId="43" fontId="35" fillId="0" borderId="0"/>
  </cellStyleXfs>
  <cellXfs count="190">
    <xf numFmtId="0" fontId="0" fillId="0" borderId="0" xfId="0"/>
    <xf numFmtId="0" fontId="16" fillId="0" borderId="0" xfId="0" applyNumberFormat="1" applyFont="1"/>
    <xf numFmtId="0" fontId="17" fillId="0" borderId="0" xfId="0" applyNumberFormat="1" applyFont="1" applyAlignment="1">
      <alignment horizontal="left"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/>
    <xf numFmtId="0" fontId="18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7" fillId="0" borderId="0" xfId="0" applyNumberFormat="1" applyFont="1"/>
    <xf numFmtId="0" fontId="20" fillId="17" borderId="16" xfId="0" applyNumberFormat="1" applyFont="1" applyFill="1" applyBorder="1" applyAlignment="1">
      <alignment horizontal="center" vertical="center" wrapText="1"/>
    </xf>
    <xf numFmtId="168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0" fontId="21" fillId="0" borderId="18" xfId="0" applyNumberFormat="1" applyFont="1" applyBorder="1" applyAlignment="1">
      <alignment horizontal="center" vertical="center"/>
    </xf>
    <xf numFmtId="3" fontId="21" fillId="0" borderId="19" xfId="0" applyNumberFormat="1" applyFont="1" applyBorder="1" applyAlignment="1">
      <alignment horizontal="center" vertical="center"/>
    </xf>
    <xf numFmtId="0" fontId="21" fillId="0" borderId="22" xfId="0" applyNumberFormat="1" applyFont="1" applyBorder="1" applyAlignment="1">
      <alignment horizontal="center" vertical="center"/>
    </xf>
    <xf numFmtId="3" fontId="21" fillId="0" borderId="23" xfId="0" applyNumberFormat="1" applyFont="1" applyBorder="1" applyAlignment="1">
      <alignment horizontal="center" vertical="center"/>
    </xf>
    <xf numFmtId="0" fontId="22" fillId="0" borderId="0" xfId="0" applyNumberFormat="1" applyFont="1"/>
    <xf numFmtId="0" fontId="21" fillId="0" borderId="26" xfId="0" applyNumberFormat="1" applyFont="1" applyBorder="1" applyAlignment="1">
      <alignment horizontal="center" vertical="center"/>
    </xf>
    <xf numFmtId="3" fontId="21" fillId="0" borderId="27" xfId="0" applyNumberFormat="1" applyFont="1" applyBorder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4" fillId="0" borderId="33" xfId="0" applyNumberFormat="1" applyFont="1" applyBorder="1" applyAlignment="1">
      <alignment vertical="center" wrapText="1"/>
    </xf>
    <xf numFmtId="0" fontId="21" fillId="0" borderId="33" xfId="0" applyNumberFormat="1" applyFont="1" applyBorder="1" applyAlignment="1">
      <alignment vertical="center" wrapText="1"/>
    </xf>
    <xf numFmtId="0" fontId="25" fillId="0" borderId="0" xfId="0" applyNumberFormat="1" applyFont="1"/>
    <xf numFmtId="49" fontId="19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vertical="center"/>
    </xf>
    <xf numFmtId="0" fontId="0" fillId="0" borderId="0" xfId="0" applyNumberFormat="1"/>
    <xf numFmtId="0" fontId="17" fillId="0" borderId="0" xfId="0" applyNumberFormat="1" applyFont="1" applyAlignment="1">
      <alignment vertic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8" xfId="0" applyNumberFormat="1" applyFont="1" applyBorder="1" applyAlignment="1">
      <alignment horizontal="left" vertical="center"/>
    </xf>
    <xf numFmtId="49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 applyProtection="1">
      <alignment horizontal="center" vertical="center" wrapText="1"/>
      <protection locked="0"/>
    </xf>
    <xf numFmtId="164" fontId="21" fillId="0" borderId="49" xfId="0" applyNumberFormat="1" applyFont="1" applyBorder="1" applyAlignment="1">
      <alignment horizontal="center" vertical="center" wrapText="1"/>
    </xf>
    <xf numFmtId="168" fontId="21" fillId="0" borderId="38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7" xfId="0" applyNumberFormat="1" applyFont="1" applyBorder="1" applyAlignment="1">
      <alignment horizontal="center" vertical="center" wrapText="1"/>
    </xf>
    <xf numFmtId="49" fontId="21" fillId="0" borderId="38" xfId="0" applyNumberFormat="1" applyFont="1" applyBorder="1" applyAlignment="1">
      <alignment vertical="center"/>
    </xf>
    <xf numFmtId="49" fontId="21" fillId="0" borderId="50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170" fontId="21" fillId="0" borderId="49" xfId="0" applyNumberFormat="1" applyFont="1" applyBorder="1" applyAlignment="1">
      <alignment horizontal="center" vertical="center" wrapText="1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8" xfId="0" applyNumberFormat="1" applyFont="1" applyBorder="1" applyAlignment="1">
      <alignment horizontal="center" vertical="center"/>
    </xf>
    <xf numFmtId="0" fontId="18" fillId="0" borderId="0" xfId="0" applyNumberFormat="1" applyFont="1"/>
    <xf numFmtId="0" fontId="19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NumberFormat="1" applyFont="1" applyFill="1" applyBorder="1" applyAlignment="1">
      <alignment horizontal="center" vertical="center" wrapText="1"/>
    </xf>
    <xf numFmtId="49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64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70" fontId="21" fillId="0" borderId="49" xfId="0" applyNumberFormat="1" applyFont="1" applyBorder="1" applyAlignment="1">
      <alignment horizontal="center" vertical="center" wrapText="1"/>
    </xf>
    <xf numFmtId="168" fontId="21" fillId="0" borderId="38" xfId="0" applyNumberFormat="1" applyFont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169" fontId="23" fillId="17" borderId="31" xfId="0" applyNumberFormat="1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4" fontId="21" fillId="0" borderId="37" xfId="0" applyNumberFormat="1" applyFont="1" applyBorder="1" applyAlignment="1">
      <alignment horizontal="center" vertical="center" wrapText="1"/>
    </xf>
    <xf numFmtId="49" fontId="21" fillId="0" borderId="38" xfId="0" applyNumberFormat="1" applyFont="1" applyBorder="1" applyAlignment="1">
      <alignment vertical="center"/>
    </xf>
    <xf numFmtId="49" fontId="21" fillId="0" borderId="50" xfId="0" applyNumberFormat="1" applyFont="1" applyBorder="1" applyAlignment="1">
      <alignment vertical="center"/>
    </xf>
    <xf numFmtId="0" fontId="24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justify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20" fillId="17" borderId="16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Alignment="1">
      <alignment horizontal="left" vertical="center"/>
    </xf>
    <xf numFmtId="0" fontId="36" fillId="0" borderId="0" xfId="0" applyNumberFormat="1" applyFont="1"/>
    <xf numFmtId="0" fontId="38" fillId="0" borderId="0" xfId="0" applyNumberFormat="1" applyFont="1"/>
    <xf numFmtId="0" fontId="38" fillId="0" borderId="18" xfId="0" applyNumberFormat="1" applyFont="1" applyBorder="1" applyAlignment="1">
      <alignment horizontal="center" vertical="center"/>
    </xf>
    <xf numFmtId="3" fontId="38" fillId="0" borderId="19" xfId="0" applyNumberFormat="1" applyFont="1" applyBorder="1" applyAlignment="1">
      <alignment horizontal="center" vertical="center"/>
    </xf>
    <xf numFmtId="43" fontId="38" fillId="0" borderId="20" xfId="0" applyNumberFormat="1" applyFont="1" applyBorder="1" applyAlignment="1">
      <alignment vertical="center" wrapText="1"/>
    </xf>
    <xf numFmtId="43" fontId="38" fillId="0" borderId="21" xfId="0" applyNumberFormat="1" applyFont="1" applyBorder="1" applyAlignment="1">
      <alignment vertical="center" wrapText="1"/>
    </xf>
    <xf numFmtId="0" fontId="38" fillId="0" borderId="22" xfId="0" applyNumberFormat="1" applyFont="1" applyBorder="1" applyAlignment="1">
      <alignment horizontal="center" vertical="center"/>
    </xf>
    <xf numFmtId="3" fontId="38" fillId="0" borderId="23" xfId="0" applyNumberFormat="1" applyFont="1" applyBorder="1" applyAlignment="1">
      <alignment horizontal="center" vertical="center"/>
    </xf>
    <xf numFmtId="43" fontId="38" fillId="0" borderId="24" xfId="0" applyNumberFormat="1" applyFont="1" applyBorder="1" applyAlignment="1">
      <alignment vertical="center" wrapText="1"/>
    </xf>
    <xf numFmtId="43" fontId="38" fillId="0" borderId="25" xfId="0" applyNumberFormat="1" applyFont="1" applyBorder="1" applyAlignment="1">
      <alignment vertical="center" wrapText="1"/>
    </xf>
    <xf numFmtId="0" fontId="38" fillId="0" borderId="26" xfId="0" applyNumberFormat="1" applyFont="1" applyBorder="1" applyAlignment="1">
      <alignment horizontal="center" vertical="center"/>
    </xf>
    <xf numFmtId="3" fontId="38" fillId="0" borderId="27" xfId="0" applyNumberFormat="1" applyFont="1" applyBorder="1" applyAlignment="1">
      <alignment horizontal="center" vertical="center"/>
    </xf>
    <xf numFmtId="43" fontId="38" fillId="0" borderId="28" xfId="0" applyNumberFormat="1" applyFont="1" applyBorder="1" applyAlignment="1">
      <alignment vertical="center" wrapText="1"/>
    </xf>
    <xf numFmtId="43" fontId="38" fillId="0" borderId="29" xfId="0" applyNumberFormat="1" applyFont="1" applyBorder="1" applyAlignment="1">
      <alignment vertical="center" wrapText="1"/>
    </xf>
    <xf numFmtId="0" fontId="26" fillId="17" borderId="34" xfId="0" applyNumberFormat="1" applyFont="1" applyFill="1" applyBorder="1" applyAlignment="1">
      <alignment vertical="center" wrapText="1"/>
    </xf>
    <xf numFmtId="0" fontId="26" fillId="17" borderId="35" xfId="0" applyNumberFormat="1" applyFont="1" applyFill="1" applyBorder="1" applyAlignment="1">
      <alignment horizontal="center" vertical="center" wrapText="1"/>
    </xf>
    <xf numFmtId="169" fontId="37" fillId="17" borderId="31" xfId="0" applyNumberFormat="1" applyFont="1" applyFill="1" applyBorder="1" applyAlignment="1">
      <alignment vertical="center" wrapText="1"/>
    </xf>
    <xf numFmtId="167" fontId="37" fillId="17" borderId="31" xfId="0" applyNumberFormat="1" applyFont="1" applyFill="1" applyBorder="1" applyAlignment="1">
      <alignment vertical="center" wrapText="1"/>
    </xf>
    <xf numFmtId="169" fontId="37" fillId="17" borderId="32" xfId="0" applyNumberFormat="1" applyFont="1" applyFill="1" applyBorder="1" applyAlignment="1">
      <alignment vertical="center" wrapText="1"/>
    </xf>
    <xf numFmtId="0" fontId="28" fillId="0" borderId="37" xfId="0" applyNumberFormat="1" applyFont="1" applyBorder="1" applyAlignment="1">
      <alignment horizontal="left" vertical="center" wrapText="1"/>
    </xf>
    <xf numFmtId="0" fontId="28" fillId="0" borderId="37" xfId="0" applyNumberFormat="1" applyFont="1" applyBorder="1" applyAlignment="1">
      <alignment horizontal="justify" vertical="center" wrapText="1"/>
    </xf>
    <xf numFmtId="0" fontId="28" fillId="0" borderId="37" xfId="0" applyNumberFormat="1" applyFont="1" applyBorder="1" applyAlignment="1">
      <alignment horizontal="center" vertical="center" wrapText="1"/>
    </xf>
    <xf numFmtId="0" fontId="28" fillId="0" borderId="38" xfId="0" applyNumberFormat="1" applyFont="1" applyBorder="1" applyAlignment="1">
      <alignment horizontal="justify" vertical="center" wrapText="1"/>
    </xf>
    <xf numFmtId="0" fontId="28" fillId="0" borderId="0" xfId="0" applyNumberFormat="1" applyFont="1"/>
    <xf numFmtId="41" fontId="21" fillId="0" borderId="20" xfId="0" applyNumberFormat="1" applyFont="1" applyBorder="1" applyAlignment="1">
      <alignment vertical="center" wrapText="1"/>
    </xf>
    <xf numFmtId="41" fontId="21" fillId="0" borderId="21" xfId="0" applyNumberFormat="1" applyFont="1" applyBorder="1" applyAlignment="1">
      <alignment vertical="center" wrapText="1"/>
    </xf>
    <xf numFmtId="41" fontId="21" fillId="0" borderId="24" xfId="0" applyNumberFormat="1" applyFont="1" applyBorder="1" applyAlignment="1">
      <alignment vertical="center" wrapText="1"/>
    </xf>
    <xf numFmtId="41" fontId="21" fillId="0" borderId="25" xfId="0" applyNumberFormat="1" applyFont="1" applyBorder="1" applyAlignment="1">
      <alignment vertical="center" wrapText="1"/>
    </xf>
    <xf numFmtId="41" fontId="21" fillId="0" borderId="28" xfId="0" applyNumberFormat="1" applyFont="1" applyBorder="1" applyAlignment="1">
      <alignment vertical="center" wrapText="1"/>
    </xf>
    <xf numFmtId="41" fontId="21" fillId="0" borderId="29" xfId="0" applyNumberFormat="1" applyFont="1" applyBorder="1" applyAlignment="1">
      <alignment vertical="center" wrapText="1"/>
    </xf>
    <xf numFmtId="0" fontId="23" fillId="17" borderId="50" xfId="0" applyNumberFormat="1" applyFont="1" applyFill="1" applyBorder="1" applyAlignment="1">
      <alignment horizontal="center" vertical="center" wrapText="1"/>
    </xf>
    <xf numFmtId="0" fontId="23" fillId="17" borderId="30" xfId="0" applyNumberFormat="1" applyFont="1" applyFill="1" applyBorder="1" applyAlignment="1">
      <alignment vertical="center" wrapText="1"/>
    </xf>
    <xf numFmtId="41" fontId="23" fillId="17" borderId="31" xfId="0" applyNumberFormat="1" applyFont="1" applyFill="1" applyBorder="1" applyAlignment="1">
      <alignment vertical="center" wrapText="1"/>
    </xf>
    <xf numFmtId="41" fontId="23" fillId="17" borderId="32" xfId="0" applyNumberFormat="1" applyFont="1" applyFill="1" applyBorder="1" applyAlignment="1">
      <alignment vertical="center" wrapText="1"/>
    </xf>
    <xf numFmtId="0" fontId="40" fillId="17" borderId="11" xfId="0" applyNumberFormat="1" applyFont="1" applyFill="1" applyBorder="1" applyAlignment="1">
      <alignment horizontal="center" vertical="center" wrapText="1"/>
    </xf>
    <xf numFmtId="0" fontId="41" fillId="0" borderId="0" xfId="0" applyNumberFormat="1" applyFont="1"/>
    <xf numFmtId="0" fontId="39" fillId="17" borderId="39" xfId="0" applyNumberFormat="1" applyFont="1" applyFill="1" applyBorder="1" applyAlignment="1">
      <alignment horizontal="center" vertical="center" wrapText="1"/>
    </xf>
    <xf numFmtId="0" fontId="39" fillId="17" borderId="40" xfId="0" applyNumberFormat="1" applyFont="1" applyFill="1" applyBorder="1" applyAlignment="1">
      <alignment horizontal="center" vertical="center" wrapText="1"/>
    </xf>
    <xf numFmtId="0" fontId="39" fillId="17" borderId="41" xfId="0" applyNumberFormat="1" applyFont="1" applyFill="1" applyBorder="1" applyAlignment="1">
      <alignment horizontal="center" vertical="center" wrapText="1"/>
    </xf>
    <xf numFmtId="0" fontId="39" fillId="17" borderId="42" xfId="0" applyNumberFormat="1" applyFont="1" applyFill="1" applyBorder="1" applyAlignment="1">
      <alignment horizontal="center" vertical="center" wrapText="1"/>
    </xf>
    <xf numFmtId="0" fontId="42" fillId="0" borderId="0" xfId="0" applyNumberFormat="1" applyFont="1"/>
    <xf numFmtId="0" fontId="41" fillId="0" borderId="18" xfId="0" applyNumberFormat="1" applyFont="1" applyBorder="1" applyAlignment="1">
      <alignment horizontal="center" vertical="center"/>
    </xf>
    <xf numFmtId="3" fontId="41" fillId="0" borderId="43" xfId="0" applyNumberFormat="1" applyFont="1" applyBorder="1" applyAlignment="1">
      <alignment horizontal="center" vertical="center"/>
    </xf>
    <xf numFmtId="170" fontId="41" fillId="19" borderId="20" xfId="0" applyNumberFormat="1" applyFont="1" applyFill="1" applyBorder="1" applyAlignment="1" applyProtection="1">
      <alignment vertical="center" wrapText="1"/>
      <protection locked="0"/>
    </xf>
    <xf numFmtId="164" fontId="41" fillId="20" borderId="20" xfId="0" applyNumberFormat="1" applyFont="1" applyFill="1" applyBorder="1" applyAlignment="1" applyProtection="1">
      <alignment vertical="center"/>
      <protection locked="0"/>
    </xf>
    <xf numFmtId="164" fontId="41" fillId="19" borderId="21" xfId="0" applyNumberFormat="1" applyFont="1" applyFill="1" applyBorder="1" applyAlignment="1" applyProtection="1">
      <alignment vertical="center" wrapText="1"/>
      <protection locked="0"/>
    </xf>
    <xf numFmtId="0" fontId="41" fillId="0" borderId="0" xfId="0" applyNumberFormat="1" applyFont="1" applyAlignment="1">
      <alignment vertical="center"/>
    </xf>
    <xf numFmtId="0" fontId="41" fillId="21" borderId="37" xfId="0" applyNumberFormat="1" applyFont="1" applyFill="1" applyBorder="1" applyAlignment="1">
      <alignment vertical="center" wrapText="1"/>
    </xf>
    <xf numFmtId="0" fontId="41" fillId="21" borderId="37" xfId="0" applyNumberFormat="1" applyFont="1" applyFill="1" applyBorder="1" applyAlignment="1">
      <alignment vertical="center"/>
    </xf>
    <xf numFmtId="0" fontId="41" fillId="0" borderId="22" xfId="0" applyNumberFormat="1" applyFont="1" applyBorder="1" applyAlignment="1">
      <alignment horizontal="center" vertical="center"/>
    </xf>
    <xf numFmtId="3" fontId="41" fillId="0" borderId="44" xfId="0" applyNumberFormat="1" applyFont="1" applyBorder="1" applyAlignment="1">
      <alignment horizontal="center" vertical="center"/>
    </xf>
    <xf numFmtId="170" fontId="41" fillId="19" borderId="24" xfId="0" applyNumberFormat="1" applyFont="1" applyFill="1" applyBorder="1" applyAlignment="1" applyProtection="1">
      <alignment vertical="center" wrapText="1"/>
      <protection locked="0"/>
    </xf>
    <xf numFmtId="164" fontId="41" fillId="20" borderId="24" xfId="0" applyNumberFormat="1" applyFont="1" applyFill="1" applyBorder="1" applyAlignment="1" applyProtection="1">
      <alignment vertical="center"/>
      <protection locked="0"/>
    </xf>
    <xf numFmtId="164" fontId="41" fillId="19" borderId="25" xfId="0" applyNumberFormat="1" applyFont="1" applyFill="1" applyBorder="1" applyAlignment="1" applyProtection="1">
      <alignment vertical="center" wrapText="1"/>
      <protection locked="0"/>
    </xf>
    <xf numFmtId="0" fontId="41" fillId="0" borderId="45" xfId="0" applyNumberFormat="1" applyFont="1" applyBorder="1" applyAlignment="1">
      <alignment horizontal="center" vertical="center"/>
    </xf>
    <xf numFmtId="3" fontId="41" fillId="0" borderId="46" xfId="0" applyNumberFormat="1" applyFont="1" applyBorder="1" applyAlignment="1">
      <alignment horizontal="center" vertical="center"/>
    </xf>
    <xf numFmtId="170" fontId="41" fillId="19" borderId="28" xfId="0" applyNumberFormat="1" applyFont="1" applyFill="1" applyBorder="1" applyAlignment="1" applyProtection="1">
      <alignment vertical="center" wrapText="1"/>
      <protection locked="0"/>
    </xf>
    <xf numFmtId="164" fontId="41" fillId="20" borderId="28" xfId="0" applyNumberFormat="1" applyFont="1" applyFill="1" applyBorder="1" applyAlignment="1" applyProtection="1">
      <alignment vertical="center"/>
      <protection locked="0"/>
    </xf>
    <xf numFmtId="164" fontId="41" fillId="19" borderId="29" xfId="0" applyNumberFormat="1" applyFont="1" applyFill="1" applyBorder="1" applyAlignment="1" applyProtection="1">
      <alignment vertical="center" wrapText="1"/>
      <protection locked="0"/>
    </xf>
    <xf numFmtId="0" fontId="39" fillId="18" borderId="30" xfId="0" applyNumberFormat="1" applyFont="1" applyFill="1" applyBorder="1" applyAlignment="1">
      <alignment horizontal="center" vertical="center"/>
    </xf>
    <xf numFmtId="3" fontId="39" fillId="18" borderId="31" xfId="0" applyNumberFormat="1" applyFont="1" applyFill="1" applyBorder="1" applyAlignment="1">
      <alignment horizontal="center" vertical="center"/>
    </xf>
    <xf numFmtId="170" fontId="39" fillId="18" borderId="31" xfId="0" applyNumberFormat="1" applyFont="1" applyFill="1" applyBorder="1" applyAlignment="1" applyProtection="1">
      <alignment vertical="center" wrapText="1"/>
      <protection locked="0"/>
    </xf>
    <xf numFmtId="164" fontId="39" fillId="18" borderId="31" xfId="0" applyNumberFormat="1" applyFont="1" applyFill="1" applyBorder="1" applyAlignment="1" applyProtection="1">
      <alignment vertical="center" wrapText="1"/>
      <protection locked="0"/>
    </xf>
    <xf numFmtId="164" fontId="39" fillId="18" borderId="32" xfId="0" applyNumberFormat="1" applyFont="1" applyFill="1" applyBorder="1" applyAlignment="1" applyProtection="1">
      <alignment vertical="center" wrapText="1"/>
      <protection locked="0"/>
    </xf>
    <xf numFmtId="0" fontId="43" fillId="21" borderId="37" xfId="0" applyNumberFormat="1" applyFont="1" applyFill="1" applyBorder="1" applyAlignment="1" applyProtection="1">
      <alignment vertical="center" wrapText="1"/>
      <protection locked="0"/>
    </xf>
    <xf numFmtId="43" fontId="41" fillId="21" borderId="37" xfId="0" applyNumberFormat="1" applyFont="1" applyFill="1" applyBorder="1" applyAlignment="1">
      <alignment vertical="center"/>
    </xf>
    <xf numFmtId="0" fontId="20" fillId="17" borderId="13" xfId="0" applyNumberFormat="1" applyFont="1" applyFill="1" applyBorder="1" applyAlignment="1">
      <alignment horizontal="center" vertical="center" wrapText="1"/>
    </xf>
    <xf numFmtId="0" fontId="20" fillId="17" borderId="14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/>
    </xf>
    <xf numFmtId="0" fontId="17" fillId="0" borderId="8" xfId="0" applyNumberFormat="1" applyFont="1" applyBorder="1" applyAlignment="1">
      <alignment horizontal="center"/>
    </xf>
    <xf numFmtId="0" fontId="20" fillId="17" borderId="9" xfId="0" applyNumberFormat="1" applyFont="1" applyFill="1" applyBorder="1" applyAlignment="1">
      <alignment horizontal="center" vertical="center" wrapText="1"/>
    </xf>
    <xf numFmtId="0" fontId="20" fillId="17" borderId="10" xfId="0" applyNumberFormat="1" applyFont="1" applyFill="1" applyBorder="1" applyAlignment="1">
      <alignment horizontal="center" vertical="center" wrapText="1"/>
    </xf>
    <xf numFmtId="0" fontId="20" fillId="17" borderId="11" xfId="0" applyNumberFormat="1" applyFont="1" applyFill="1" applyBorder="1" applyAlignment="1">
      <alignment horizontal="center" vertical="center" wrapText="1"/>
    </xf>
    <xf numFmtId="0" fontId="20" fillId="17" borderId="12" xfId="0" applyNumberFormat="1" applyFont="1" applyFill="1" applyBorder="1" applyAlignment="1">
      <alignment horizontal="center" vertical="center" wrapText="1"/>
    </xf>
    <xf numFmtId="0" fontId="20" fillId="17" borderId="15" xfId="0" applyNumberFormat="1" applyFont="1" applyFill="1" applyBorder="1" applyAlignment="1">
      <alignment horizontal="center" vertical="center" wrapText="1"/>
    </xf>
    <xf numFmtId="0" fontId="20" fillId="17" borderId="16" xfId="0" applyNumberFormat="1" applyFont="1" applyFill="1" applyBorder="1" applyAlignment="1">
      <alignment horizontal="center" vertical="center" wrapText="1"/>
    </xf>
    <xf numFmtId="0" fontId="29" fillId="18" borderId="15" xfId="0" applyNumberFormat="1" applyFont="1" applyFill="1" applyBorder="1" applyAlignment="1">
      <alignment horizontal="center" vertical="center"/>
    </xf>
    <xf numFmtId="0" fontId="29" fillId="18" borderId="36" xfId="0" applyNumberFormat="1" applyFont="1" applyFill="1" applyBorder="1" applyAlignment="1">
      <alignment horizontal="center" vertical="center"/>
    </xf>
    <xf numFmtId="0" fontId="41" fillId="0" borderId="0" xfId="0" applyNumberFormat="1" applyFont="1" applyAlignment="1">
      <alignment horizontal="left" vertical="center" wrapText="1"/>
    </xf>
    <xf numFmtId="0" fontId="37" fillId="17" borderId="9" xfId="0" applyNumberFormat="1" applyFont="1" applyFill="1" applyBorder="1" applyAlignment="1">
      <alignment horizontal="center" vertical="center" wrapText="1"/>
    </xf>
    <xf numFmtId="0" fontId="37" fillId="17" borderId="10" xfId="0" applyNumberFormat="1" applyFont="1" applyFill="1" applyBorder="1" applyAlignment="1">
      <alignment horizontal="center" vertical="center" wrapText="1"/>
    </xf>
    <xf numFmtId="0" fontId="37" fillId="17" borderId="11" xfId="0" applyNumberFormat="1" applyFont="1" applyFill="1" applyBorder="1" applyAlignment="1">
      <alignment horizontal="center" vertical="center" wrapText="1"/>
    </xf>
    <xf numFmtId="0" fontId="37" fillId="17" borderId="12" xfId="0" applyNumberFormat="1" applyFont="1" applyFill="1" applyBorder="1" applyAlignment="1">
      <alignment horizontal="center" vertical="center" wrapText="1"/>
    </xf>
    <xf numFmtId="0" fontId="37" fillId="17" borderId="15" xfId="0" applyNumberFormat="1" applyFont="1" applyFill="1" applyBorder="1" applyAlignment="1">
      <alignment horizontal="center" vertical="center" wrapText="1"/>
    </xf>
    <xf numFmtId="0" fontId="37" fillId="17" borderId="13" xfId="0" applyNumberFormat="1" applyFont="1" applyFill="1" applyBorder="1" applyAlignment="1">
      <alignment horizontal="center" vertical="center" wrapText="1"/>
    </xf>
    <xf numFmtId="0" fontId="37" fillId="17" borderId="16" xfId="0" applyNumberFormat="1" applyFont="1" applyFill="1" applyBorder="1" applyAlignment="1">
      <alignment horizontal="center" vertical="center" wrapText="1"/>
    </xf>
    <xf numFmtId="0" fontId="37" fillId="17" borderId="14" xfId="0" applyNumberFormat="1" applyFont="1" applyFill="1" applyBorder="1" applyAlignment="1">
      <alignment horizontal="center" vertical="center" wrapText="1"/>
    </xf>
    <xf numFmtId="0" fontId="37" fillId="17" borderId="17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/>
    </xf>
    <xf numFmtId="0" fontId="18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/>
    </xf>
    <xf numFmtId="0" fontId="39" fillId="17" borderId="12" xfId="0" applyNumberFormat="1" applyFont="1" applyFill="1" applyBorder="1" applyAlignment="1">
      <alignment horizontal="center" vertical="center" wrapText="1"/>
    </xf>
    <xf numFmtId="0" fontId="39" fillId="17" borderId="15" xfId="0" applyNumberFormat="1" applyFont="1" applyFill="1" applyBorder="1" applyAlignment="1">
      <alignment horizontal="center" vertical="center" wrapText="1"/>
    </xf>
    <xf numFmtId="0" fontId="39" fillId="17" borderId="13" xfId="0" applyNumberFormat="1" applyFont="1" applyFill="1" applyBorder="1" applyAlignment="1">
      <alignment horizontal="center" vertical="center" wrapText="1"/>
    </xf>
    <xf numFmtId="0" fontId="39" fillId="17" borderId="16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Alignment="1">
      <alignment horizontal="left"/>
    </xf>
    <xf numFmtId="0" fontId="16" fillId="0" borderId="0" xfId="0" applyNumberFormat="1" applyFont="1" applyAlignment="1">
      <alignment horizontal="center" vertical="center"/>
    </xf>
    <xf numFmtId="0" fontId="39" fillId="17" borderId="9" xfId="0" applyNumberFormat="1" applyFont="1" applyFill="1" applyBorder="1" applyAlignment="1">
      <alignment horizontal="center" vertical="center" wrapText="1"/>
    </xf>
    <xf numFmtId="0" fontId="39" fillId="17" borderId="10" xfId="0" applyNumberFormat="1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justify" vertical="center" wrapText="1"/>
    </xf>
    <xf numFmtId="49" fontId="21" fillId="0" borderId="49" xfId="0" applyNumberFormat="1" applyFont="1" applyBorder="1" applyAlignment="1">
      <alignment horizontal="justify" vertical="center" wrapText="1"/>
    </xf>
    <xf numFmtId="0" fontId="21" fillId="0" borderId="0" xfId="0" applyNumberFormat="1" applyFont="1" applyAlignment="1">
      <alignment horizontal="justify" vertical="center" wrapText="1"/>
    </xf>
    <xf numFmtId="0" fontId="20" fillId="17" borderId="30" xfId="0" applyNumberFormat="1" applyFont="1" applyFill="1" applyBorder="1" applyAlignment="1">
      <alignment horizontal="center" vertical="center" wrapText="1"/>
    </xf>
    <xf numFmtId="0" fontId="20" fillId="17" borderId="31" xfId="0" applyNumberFormat="1" applyFont="1" applyFill="1" applyBorder="1" applyAlignment="1">
      <alignment horizontal="center" vertical="center" wrapText="1"/>
    </xf>
    <xf numFmtId="0" fontId="24" fillId="0" borderId="33" xfId="0" applyNumberFormat="1" applyFont="1" applyBorder="1" applyAlignment="1">
      <alignment horizontal="left" vertical="center" wrapText="1"/>
    </xf>
    <xf numFmtId="0" fontId="19" fillId="0" borderId="8" xfId="0" applyNumberFormat="1" applyFont="1" applyBorder="1" applyAlignment="1">
      <alignment horizontal="left" wrapText="1"/>
    </xf>
    <xf numFmtId="0" fontId="23" fillId="17" borderId="30" xfId="0" applyNumberFormat="1" applyFont="1" applyFill="1" applyBorder="1" applyAlignment="1">
      <alignment horizontal="center" vertical="center" wrapText="1"/>
    </xf>
    <xf numFmtId="0" fontId="23" fillId="17" borderId="31" xfId="0" applyNumberFormat="1" applyFont="1" applyFill="1" applyBorder="1" applyAlignment="1">
      <alignment horizontal="center" vertical="center" wrapText="1"/>
    </xf>
    <xf numFmtId="0" fontId="23" fillId="17" borderId="32" xfId="0" applyNumberFormat="1" applyFont="1" applyFill="1" applyBorder="1" applyAlignment="1">
      <alignment horizontal="center" vertical="center" wrapText="1"/>
    </xf>
  </cellXfs>
  <cellStyles count="75">
    <cellStyle name="Normal" xfId="0" builtinId="0" customBuiltin="1"/>
    <cellStyle name="Normal 10" xfId="8"/>
    <cellStyle name="Normal 11" xfId="65"/>
    <cellStyle name="Normal 12" xfId="61"/>
    <cellStyle name="Normal 13" xfId="66"/>
    <cellStyle name="Normal 14" xfId="36"/>
    <cellStyle name="Normal 15" xfId="54"/>
    <cellStyle name="Normal 16" xfId="9"/>
    <cellStyle name="Normal 17" xfId="18"/>
    <cellStyle name="Normal 18" xfId="20"/>
    <cellStyle name="Normal 19" xfId="21"/>
    <cellStyle name="Normal 2" xfId="68"/>
    <cellStyle name="Normal 20" xfId="12"/>
    <cellStyle name="Normal 21" xfId="73"/>
    <cellStyle name="Normal 22" xfId="40"/>
    <cellStyle name="Normal 23" xfId="41"/>
    <cellStyle name="Normal 24" xfId="60"/>
    <cellStyle name="Normal 25" xfId="51"/>
    <cellStyle name="Normal 26" xfId="6"/>
    <cellStyle name="Normal 27" xfId="1"/>
    <cellStyle name="Normal 28" xfId="52"/>
    <cellStyle name="Normal 29" xfId="67"/>
    <cellStyle name="Normal 3" xfId="25"/>
    <cellStyle name="Normal 30" xfId="55"/>
    <cellStyle name="Normal 31" xfId="2"/>
    <cellStyle name="Normal 32" xfId="56"/>
    <cellStyle name="Normal 33" xfId="24"/>
    <cellStyle name="Normal 34" xfId="53"/>
    <cellStyle name="Normal 35" xfId="3"/>
    <cellStyle name="Normal 36" xfId="42"/>
    <cellStyle name="Normal 37" xfId="28"/>
    <cellStyle name="Normal 38" xfId="70"/>
    <cellStyle name="Normal 39" xfId="4"/>
    <cellStyle name="Normal 4" xfId="29"/>
    <cellStyle name="Normal 40" xfId="32"/>
    <cellStyle name="Normal 41" xfId="30"/>
    <cellStyle name="Normal 42" xfId="47"/>
    <cellStyle name="Normal 43" xfId="69"/>
    <cellStyle name="Normal 44" xfId="19"/>
    <cellStyle name="Normal 45" xfId="38"/>
    <cellStyle name="Normal 46" xfId="33"/>
    <cellStyle name="Normal 47" xfId="71"/>
    <cellStyle name="Normal 48" xfId="72"/>
    <cellStyle name="Normal 49" xfId="64"/>
    <cellStyle name="Normal 5" xfId="15"/>
    <cellStyle name="Normal 50" xfId="45"/>
    <cellStyle name="Normal 51" xfId="57"/>
    <cellStyle name="Normal 52" xfId="22"/>
    <cellStyle name="Normal 53" xfId="23"/>
    <cellStyle name="Normal 54" xfId="74"/>
    <cellStyle name="Normal 55" xfId="63"/>
    <cellStyle name="Normal 56" xfId="10"/>
    <cellStyle name="Normal 57" xfId="7"/>
    <cellStyle name="Normal 58" xfId="34"/>
    <cellStyle name="Normal 59" xfId="14"/>
    <cellStyle name="Normal 6" xfId="31"/>
    <cellStyle name="Normal 60" xfId="27"/>
    <cellStyle name="Normal 61" xfId="35"/>
    <cellStyle name="Normal 62" xfId="39"/>
    <cellStyle name="Normal 63" xfId="62"/>
    <cellStyle name="Normal 64" xfId="17"/>
    <cellStyle name="Normal 65" xfId="43"/>
    <cellStyle name="Normal 66" xfId="37"/>
    <cellStyle name="Normal 67" xfId="49"/>
    <cellStyle name="Normal 68" xfId="50"/>
    <cellStyle name="Normal 69" xfId="5"/>
    <cellStyle name="Normal 7" xfId="58"/>
    <cellStyle name="Normal 70" xfId="16"/>
    <cellStyle name="Normal 71" xfId="48"/>
    <cellStyle name="Normal 72" xfId="13"/>
    <cellStyle name="Normal 73" xfId="11"/>
    <cellStyle name="Normal 74" xfId="46"/>
    <cellStyle name="Normal 8" xfId="26"/>
    <cellStyle name="Normal 9" xfId="59"/>
    <cellStyle name="Separador de milhares" xfId="44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showGridLines="0" workbookViewId="0">
      <selection activeCell="D18" sqref="D18"/>
    </sheetView>
  </sheetViews>
  <sheetFormatPr defaultRowHeight="12"/>
  <cols>
    <col min="1" max="2" width="20.7109375" style="23" customWidth="1"/>
    <col min="3" max="9" width="30.7109375" style="23" customWidth="1"/>
    <col min="10" max="16384" width="9.140625" style="23"/>
  </cols>
  <sheetData>
    <row r="1" spans="1:9" s="1" customFormat="1" ht="39.75" customHeight="1">
      <c r="A1" s="2" t="s">
        <v>0</v>
      </c>
      <c r="B1" s="48"/>
      <c r="C1" s="48"/>
      <c r="D1" s="48"/>
    </row>
    <row r="2" spans="1:9" s="55" customFormat="1" ht="39.75" customHeight="1">
      <c r="A2" s="5" t="s">
        <v>1</v>
      </c>
      <c r="B2" s="50"/>
      <c r="C2" s="51" t="s">
        <v>2</v>
      </c>
      <c r="D2" s="50"/>
    </row>
    <row r="3" spans="1:9" s="55" customFormat="1" ht="39.75" customHeight="1">
      <c r="A3" s="5" t="s">
        <v>3</v>
      </c>
      <c r="B3" s="50"/>
      <c r="C3" s="51" t="s">
        <v>4</v>
      </c>
      <c r="D3" s="50"/>
    </row>
    <row r="4" spans="1:9" s="55" customFormat="1" ht="39.75" customHeight="1">
      <c r="A4" s="5" t="s">
        <v>5</v>
      </c>
      <c r="B4" s="50"/>
      <c r="C4" s="52" t="str">
        <f>JE!C4</f>
        <v>AGOSTO</v>
      </c>
      <c r="D4" s="24" t="str">
        <f>JE!D4</f>
        <v>2024</v>
      </c>
    </row>
    <row r="5" spans="1:9" s="55" customFormat="1" ht="39.75" customHeight="1">
      <c r="A5" s="149" t="s">
        <v>6</v>
      </c>
      <c r="B5" s="149"/>
      <c r="C5" s="149"/>
      <c r="D5" s="149"/>
      <c r="E5" s="149"/>
      <c r="F5" s="149"/>
      <c r="G5" s="149"/>
      <c r="H5" s="149"/>
      <c r="I5" s="149"/>
    </row>
    <row r="6" spans="1:9" s="1" customFormat="1" ht="39.75" customHeight="1">
      <c r="A6" s="9" t="s">
        <v>7</v>
      </c>
    </row>
    <row r="7" spans="1:9" s="1" customFormat="1" ht="9" customHeight="1">
      <c r="A7" s="150"/>
      <c r="B7" s="150"/>
      <c r="C7" s="150"/>
      <c r="D7" s="150"/>
      <c r="E7" s="150"/>
      <c r="F7" s="150"/>
      <c r="G7" s="150"/>
      <c r="H7" s="150"/>
      <c r="I7" s="150"/>
    </row>
    <row r="8" spans="1:9" ht="39.75" customHeight="1">
      <c r="A8" s="151" t="s">
        <v>8</v>
      </c>
      <c r="B8" s="152"/>
      <c r="C8" s="152" t="s">
        <v>9</v>
      </c>
      <c r="D8" s="152"/>
      <c r="E8" s="152"/>
      <c r="F8" s="152"/>
      <c r="G8" s="152"/>
      <c r="H8" s="152"/>
      <c r="I8" s="153"/>
    </row>
    <row r="9" spans="1:9" ht="24.75" customHeight="1">
      <c r="A9" s="154" t="s">
        <v>10</v>
      </c>
      <c r="B9" s="146" t="s">
        <v>11</v>
      </c>
      <c r="C9" s="146" t="s">
        <v>12</v>
      </c>
      <c r="D9" s="146" t="s">
        <v>13</v>
      </c>
      <c r="E9" s="146" t="s">
        <v>14</v>
      </c>
      <c r="F9" s="146" t="s">
        <v>15</v>
      </c>
      <c r="G9" s="146" t="s">
        <v>16</v>
      </c>
      <c r="H9" s="146"/>
      <c r="I9" s="147"/>
    </row>
    <row r="10" spans="1:9" ht="24.75" customHeight="1">
      <c r="A10" s="155"/>
      <c r="B10" s="156"/>
      <c r="C10" s="156"/>
      <c r="D10" s="156"/>
      <c r="E10" s="156"/>
      <c r="F10" s="156"/>
      <c r="G10" s="78" t="s">
        <v>17</v>
      </c>
      <c r="H10" s="11" t="s">
        <v>18</v>
      </c>
      <c r="I10" s="59" t="s">
        <v>19</v>
      </c>
    </row>
    <row r="11" spans="1:9" ht="24.75" customHeight="1">
      <c r="A11" s="13" t="s">
        <v>20</v>
      </c>
      <c r="B11" s="14" t="s">
        <v>21</v>
      </c>
      <c r="C11" s="104">
        <f>TSE!$D$11</f>
        <v>909</v>
      </c>
      <c r="D11" s="104">
        <f>TSE!$E$11</f>
        <v>180</v>
      </c>
      <c r="E11" s="104">
        <f>TSE!$F$11</f>
        <v>1</v>
      </c>
      <c r="F11" s="104">
        <f>TSE!$G$11</f>
        <v>0</v>
      </c>
      <c r="G11" s="104">
        <f>TSE!$H$11</f>
        <v>1216</v>
      </c>
      <c r="H11" s="104">
        <f>TSE!$I$11</f>
        <v>1948</v>
      </c>
      <c r="I11" s="105">
        <f t="shared" ref="I11:I38" si="0">G11+H11</f>
        <v>3164</v>
      </c>
    </row>
    <row r="12" spans="1:9" ht="24.75" customHeight="1">
      <c r="A12" s="15" t="s">
        <v>22</v>
      </c>
      <c r="B12" s="16" t="s">
        <v>23</v>
      </c>
      <c r="C12" s="106">
        <f>'TRE-AC'!$D$11</f>
        <v>134</v>
      </c>
      <c r="D12" s="106">
        <f>'TRE-AC'!$E$11</f>
        <v>25</v>
      </c>
      <c r="E12" s="106">
        <f>'TRE-AC'!$F$11</f>
        <v>0</v>
      </c>
      <c r="F12" s="106">
        <f>'TRE-AC'!$G$11</f>
        <v>0</v>
      </c>
      <c r="G12" s="106">
        <f>'TRE-AC'!$H$11</f>
        <v>140</v>
      </c>
      <c r="H12" s="106">
        <f>'TRE-AC'!$I$11</f>
        <v>261</v>
      </c>
      <c r="I12" s="107">
        <f t="shared" si="0"/>
        <v>401</v>
      </c>
    </row>
    <row r="13" spans="1:9" ht="24.75" customHeight="1">
      <c r="A13" s="15" t="s">
        <v>24</v>
      </c>
      <c r="B13" s="16" t="s">
        <v>25</v>
      </c>
      <c r="C13" s="106">
        <f>'TRE-AL'!$D$11</f>
        <v>316</v>
      </c>
      <c r="D13" s="106">
        <f>'TRE-AL'!$E$11</f>
        <v>66</v>
      </c>
      <c r="E13" s="106">
        <f>'TRE-AL'!$F$11</f>
        <v>51</v>
      </c>
      <c r="F13" s="106">
        <f>'TRE-AL'!$G$11</f>
        <v>0</v>
      </c>
      <c r="G13" s="106">
        <f>'TRE-AL'!$H$11</f>
        <v>352</v>
      </c>
      <c r="H13" s="106">
        <f>'TRE-AL'!$I$11</f>
        <v>526</v>
      </c>
      <c r="I13" s="107">
        <f t="shared" si="0"/>
        <v>878</v>
      </c>
    </row>
    <row r="14" spans="1:9" ht="24.75" customHeight="1">
      <c r="A14" s="15" t="s">
        <v>26</v>
      </c>
      <c r="B14" s="16" t="s">
        <v>27</v>
      </c>
      <c r="C14" s="106">
        <f>'TRE-AM'!$D$11</f>
        <v>350</v>
      </c>
      <c r="D14" s="106">
        <f>'TRE-AM'!$E$11</f>
        <v>64</v>
      </c>
      <c r="E14" s="106">
        <f>'TRE-AM'!$F$11</f>
        <v>8</v>
      </c>
      <c r="F14" s="106">
        <f>'TRE-AM'!$G$11</f>
        <v>0</v>
      </c>
      <c r="G14" s="106">
        <f>'TRE-AM'!$H$11</f>
        <v>390</v>
      </c>
      <c r="H14" s="106">
        <f>'TRE-AM'!$I$11</f>
        <v>861</v>
      </c>
      <c r="I14" s="107">
        <f t="shared" si="0"/>
        <v>1251</v>
      </c>
    </row>
    <row r="15" spans="1:9" ht="24.75" customHeight="1">
      <c r="A15" s="15" t="s">
        <v>28</v>
      </c>
      <c r="B15" s="16" t="s">
        <v>29</v>
      </c>
      <c r="C15" s="106">
        <f>'TRE-BA'!$D$11</f>
        <v>966</v>
      </c>
      <c r="D15" s="106">
        <f>'TRE-BA'!$E$11</f>
        <v>146</v>
      </c>
      <c r="E15" s="106">
        <f>'TRE-BA'!$F$11</f>
        <v>60</v>
      </c>
      <c r="F15" s="106">
        <f>'TRE-BA'!$G$11</f>
        <v>0</v>
      </c>
      <c r="G15" s="106">
        <f>'TRE-BA'!$H$11</f>
        <v>1099</v>
      </c>
      <c r="H15" s="106">
        <f>'TRE-BA'!$I$11</f>
        <v>1104</v>
      </c>
      <c r="I15" s="107">
        <f t="shared" si="0"/>
        <v>2203</v>
      </c>
    </row>
    <row r="16" spans="1:9" s="17" customFormat="1" ht="24.75" customHeight="1">
      <c r="A16" s="15" t="s">
        <v>30</v>
      </c>
      <c r="B16" s="16" t="s">
        <v>31</v>
      </c>
      <c r="C16" s="106">
        <f>'TRE-CE'!$D$11</f>
        <v>795</v>
      </c>
      <c r="D16" s="106">
        <f>'TRE-CE'!$E$11</f>
        <v>126</v>
      </c>
      <c r="E16" s="106">
        <f>'TRE-CE'!$F$11</f>
        <v>16</v>
      </c>
      <c r="F16" s="106">
        <f>'TRE-CE'!$G$11</f>
        <v>0</v>
      </c>
      <c r="G16" s="106">
        <f>'TRE-CE'!$H$11</f>
        <v>750</v>
      </c>
      <c r="H16" s="106">
        <f>'TRE-CE'!$I$11</f>
        <v>828</v>
      </c>
      <c r="I16" s="107">
        <f t="shared" si="0"/>
        <v>1578</v>
      </c>
    </row>
    <row r="17" spans="1:9" ht="24.75" customHeight="1">
      <c r="A17" s="15" t="s">
        <v>32</v>
      </c>
      <c r="B17" s="16" t="s">
        <v>33</v>
      </c>
      <c r="C17" s="106">
        <f>'TRE-DF'!$D$11</f>
        <v>288</v>
      </c>
      <c r="D17" s="106">
        <f>'TRE-DF'!$E$11</f>
        <v>52</v>
      </c>
      <c r="E17" s="106">
        <f>'TRE-DF'!$F$11</f>
        <v>5</v>
      </c>
      <c r="F17" s="106">
        <f>'TRE-DF'!$G$11</f>
        <v>0</v>
      </c>
      <c r="G17" s="106">
        <f>'TRE-DF'!$H$11</f>
        <v>404</v>
      </c>
      <c r="H17" s="106">
        <f>'TRE-DF'!$I$11</f>
        <v>656</v>
      </c>
      <c r="I17" s="107">
        <f t="shared" si="0"/>
        <v>1060</v>
      </c>
    </row>
    <row r="18" spans="1:9" ht="24.75" customHeight="1">
      <c r="A18" s="15" t="s">
        <v>34</v>
      </c>
      <c r="B18" s="16" t="s">
        <v>35</v>
      </c>
      <c r="C18" s="106">
        <f>'TRE-ES'!$D$11</f>
        <v>336</v>
      </c>
      <c r="D18" s="106">
        <f>'TRE-ES'!$E$11</f>
        <v>60</v>
      </c>
      <c r="E18" s="106">
        <f>'TRE-ES'!$F$11</f>
        <v>4</v>
      </c>
      <c r="F18" s="106">
        <f>'TRE-ES'!$G$11</f>
        <v>0</v>
      </c>
      <c r="G18" s="106">
        <f>'TRE-ES'!$H$11</f>
        <v>361</v>
      </c>
      <c r="H18" s="106">
        <f>'TRE-ES'!$I$11</f>
        <v>406</v>
      </c>
      <c r="I18" s="107">
        <f t="shared" si="0"/>
        <v>767</v>
      </c>
    </row>
    <row r="19" spans="1:9" ht="24.75" customHeight="1">
      <c r="A19" s="15" t="s">
        <v>36</v>
      </c>
      <c r="B19" s="16" t="s">
        <v>37</v>
      </c>
      <c r="C19" s="106">
        <f>'TRE-GO'!$D$11</f>
        <v>525</v>
      </c>
      <c r="D19" s="106">
        <f>'TRE-GO'!$E$11</f>
        <v>91</v>
      </c>
      <c r="E19" s="106">
        <f>'TRE-GO'!$F$11</f>
        <v>14</v>
      </c>
      <c r="F19" s="106">
        <f>'TRE-GO'!$G$11</f>
        <v>0</v>
      </c>
      <c r="G19" s="106">
        <f>'TRE-GO'!$H$11</f>
        <v>581</v>
      </c>
      <c r="H19" s="106">
        <f>'TRE-GO'!$I$11</f>
        <v>902</v>
      </c>
      <c r="I19" s="107">
        <f t="shared" si="0"/>
        <v>1483</v>
      </c>
    </row>
    <row r="20" spans="1:9" ht="24.75" customHeight="1">
      <c r="A20" s="15" t="s">
        <v>38</v>
      </c>
      <c r="B20" s="16" t="s">
        <v>39</v>
      </c>
      <c r="C20" s="106">
        <f>'TRE-MA'!$D$11</f>
        <v>560</v>
      </c>
      <c r="D20" s="106">
        <f>'TRE-MA'!$E$11</f>
        <v>133</v>
      </c>
      <c r="E20" s="106">
        <f>'TRE-MA'!$F$11</f>
        <v>6</v>
      </c>
      <c r="F20" s="106">
        <f>'TRE-MA'!$G$11</f>
        <v>0</v>
      </c>
      <c r="G20" s="106">
        <f>'TRE-MA'!$H$11</f>
        <v>610</v>
      </c>
      <c r="H20" s="106">
        <f>'TRE-MA'!$I$11</f>
        <v>1043</v>
      </c>
      <c r="I20" s="107">
        <f t="shared" si="0"/>
        <v>1653</v>
      </c>
    </row>
    <row r="21" spans="1:9" ht="24.75" customHeight="1">
      <c r="A21" s="15" t="s">
        <v>40</v>
      </c>
      <c r="B21" s="16" t="s">
        <v>41</v>
      </c>
      <c r="C21" s="106">
        <f>'TRE-MT'!$D$11</f>
        <v>330</v>
      </c>
      <c r="D21" s="106">
        <f>'TRE-MT'!$E$11</f>
        <v>59</v>
      </c>
      <c r="E21" s="106">
        <f>'TRE-MT'!$F$11</f>
        <v>0</v>
      </c>
      <c r="F21" s="106">
        <f>'TRE-MT'!$G$11</f>
        <v>0</v>
      </c>
      <c r="G21" s="106">
        <f>'TRE-MT'!$H$11</f>
        <v>348</v>
      </c>
      <c r="H21" s="106">
        <f>'TRE-MT'!$I$11</f>
        <v>575</v>
      </c>
      <c r="I21" s="107">
        <f t="shared" si="0"/>
        <v>923</v>
      </c>
    </row>
    <row r="22" spans="1:9" ht="24.75" customHeight="1">
      <c r="A22" s="15" t="s">
        <v>42</v>
      </c>
      <c r="B22" s="16" t="s">
        <v>43</v>
      </c>
      <c r="C22" s="106">
        <f>'TRE-MS'!$D$11</f>
        <v>317</v>
      </c>
      <c r="D22" s="106">
        <f>'TRE-MS'!$E$11</f>
        <v>54</v>
      </c>
      <c r="E22" s="106">
        <f>'TRE-MS'!$F$11</f>
        <v>0</v>
      </c>
      <c r="F22" s="106">
        <f>'TRE-MS'!$G$11</f>
        <v>0</v>
      </c>
      <c r="G22" s="106">
        <f>'TRE-MS'!$H$11</f>
        <v>350</v>
      </c>
      <c r="H22" s="106">
        <f>'TRE-MS'!$I$11</f>
        <v>487</v>
      </c>
      <c r="I22" s="107">
        <f t="shared" si="0"/>
        <v>837</v>
      </c>
    </row>
    <row r="23" spans="1:9" ht="24.75" customHeight="1">
      <c r="A23" s="15" t="s">
        <v>44</v>
      </c>
      <c r="B23" s="16" t="s">
        <v>45</v>
      </c>
      <c r="C23" s="106">
        <f>'TRE-MG'!$D$11</f>
        <v>1717</v>
      </c>
      <c r="D23" s="106">
        <f>'TRE-MG'!$E$11</f>
        <v>351</v>
      </c>
      <c r="E23" s="106">
        <f>'TRE-MG'!$F$11</f>
        <v>61</v>
      </c>
      <c r="F23" s="106">
        <f>'TRE-MG'!$G$11</f>
        <v>0</v>
      </c>
      <c r="G23" s="106">
        <f>'TRE-MG'!$H$11</f>
        <v>2057</v>
      </c>
      <c r="H23" s="106">
        <f>'TRE-MG'!$I$11</f>
        <v>2839</v>
      </c>
      <c r="I23" s="107">
        <f t="shared" si="0"/>
        <v>4896</v>
      </c>
    </row>
    <row r="24" spans="1:9" ht="24.75" customHeight="1">
      <c r="A24" s="15" t="s">
        <v>46</v>
      </c>
      <c r="B24" s="16" t="s">
        <v>47</v>
      </c>
      <c r="C24" s="106">
        <f>'TRE-PA'!$D$11</f>
        <v>556</v>
      </c>
      <c r="D24" s="106">
        <f>'TRE-PA'!$E$11</f>
        <v>115</v>
      </c>
      <c r="E24" s="106">
        <f>'TRE-PA'!$F$11</f>
        <v>17</v>
      </c>
      <c r="F24" s="106">
        <f>'TRE-PA'!$G$11</f>
        <v>0</v>
      </c>
      <c r="G24" s="106">
        <f>'TRE-PA'!$H$11</f>
        <v>604</v>
      </c>
      <c r="H24" s="106">
        <f>'TRE-PA'!$I$11</f>
        <v>1005</v>
      </c>
      <c r="I24" s="107">
        <f t="shared" si="0"/>
        <v>1609</v>
      </c>
    </row>
    <row r="25" spans="1:9" ht="24.75" customHeight="1">
      <c r="A25" s="15" t="s">
        <v>48</v>
      </c>
      <c r="B25" s="16" t="s">
        <v>49</v>
      </c>
      <c r="C25" s="106">
        <f>'TRE-PB'!$D$11</f>
        <v>450</v>
      </c>
      <c r="D25" s="106">
        <f>'TRE-PB'!$E$11</f>
        <v>77</v>
      </c>
      <c r="E25" s="106">
        <f>'TRE-PB'!$F$11</f>
        <v>0</v>
      </c>
      <c r="F25" s="106">
        <f>'TRE-PB'!$G$11</f>
        <v>0</v>
      </c>
      <c r="G25" s="106">
        <f>'TRE-PB'!$H$11</f>
        <v>474</v>
      </c>
      <c r="H25" s="106">
        <f>'TRE-PB'!$I$11</f>
        <v>717</v>
      </c>
      <c r="I25" s="107">
        <f t="shared" si="0"/>
        <v>1191</v>
      </c>
    </row>
    <row r="26" spans="1:9" ht="24.75" customHeight="1">
      <c r="A26" s="15" t="s">
        <v>50</v>
      </c>
      <c r="B26" s="16" t="s">
        <v>51</v>
      </c>
      <c r="C26" s="106">
        <f>'TRE-PR'!$D$11</f>
        <v>872</v>
      </c>
      <c r="D26" s="106">
        <f>'TRE-PR'!$E$11</f>
        <v>169</v>
      </c>
      <c r="E26" s="106">
        <f>'TRE-PR'!$F$11</f>
        <v>46</v>
      </c>
      <c r="F26" s="106">
        <f>'TRE-PR'!$G$11</f>
        <v>0</v>
      </c>
      <c r="G26" s="106">
        <f>'TRE-PR'!$H$11</f>
        <v>1042</v>
      </c>
      <c r="H26" s="106">
        <f>'TRE-PR'!$I$11</f>
        <v>1315</v>
      </c>
      <c r="I26" s="107">
        <f t="shared" si="0"/>
        <v>2357</v>
      </c>
    </row>
    <row r="27" spans="1:9" ht="24.75" customHeight="1">
      <c r="A27" s="15" t="s">
        <v>52</v>
      </c>
      <c r="B27" s="16" t="s">
        <v>53</v>
      </c>
      <c r="C27" s="106">
        <f>'TRE-PE'!$D$11</f>
        <v>821</v>
      </c>
      <c r="D27" s="106">
        <f>'TRE-PE'!$E$11</f>
        <v>142</v>
      </c>
      <c r="E27" s="106">
        <f>'TRE-PE'!$F$11</f>
        <v>41</v>
      </c>
      <c r="F27" s="106">
        <f>'TRE-PE'!$G$11</f>
        <v>0</v>
      </c>
      <c r="G27" s="106">
        <f>'TRE-PE'!$H$11</f>
        <v>903</v>
      </c>
      <c r="H27" s="106">
        <f>'TRE-PE'!$I$11</f>
        <v>1082</v>
      </c>
      <c r="I27" s="107">
        <f t="shared" si="0"/>
        <v>1985</v>
      </c>
    </row>
    <row r="28" spans="1:9" ht="24.75" customHeight="1">
      <c r="A28" s="15" t="s">
        <v>54</v>
      </c>
      <c r="B28" s="16" t="s">
        <v>55</v>
      </c>
      <c r="C28" s="106">
        <f>'TRE-PI'!$D$11</f>
        <v>489</v>
      </c>
      <c r="D28" s="106">
        <f>'TRE-PI'!$E$11</f>
        <v>104</v>
      </c>
      <c r="E28" s="106">
        <f>'TRE-PI'!$F$11</f>
        <v>15</v>
      </c>
      <c r="F28" s="106">
        <f>'TRE-PI'!$G$11</f>
        <v>0</v>
      </c>
      <c r="G28" s="106">
        <f>'TRE-PI'!$H$11</f>
        <v>490</v>
      </c>
      <c r="H28" s="106">
        <f>'TRE-PI'!$I$11</f>
        <v>795</v>
      </c>
      <c r="I28" s="107">
        <f t="shared" si="0"/>
        <v>1285</v>
      </c>
    </row>
    <row r="29" spans="1:9" ht="24.75" customHeight="1">
      <c r="A29" s="15" t="s">
        <v>56</v>
      </c>
      <c r="B29" s="16" t="s">
        <v>57</v>
      </c>
      <c r="C29" s="106">
        <f>'TRE-RJ'!$D$11</f>
        <v>1274</v>
      </c>
      <c r="D29" s="106">
        <f>'TRE-RJ'!$E$11</f>
        <v>183</v>
      </c>
      <c r="E29" s="106">
        <f>'TRE-RJ'!$F$11</f>
        <v>410</v>
      </c>
      <c r="F29" s="106">
        <f>'TRE-RJ'!$G$11</f>
        <v>0</v>
      </c>
      <c r="G29" s="106">
        <f>'TRE-RJ'!$H$11</f>
        <v>1642</v>
      </c>
      <c r="H29" s="106">
        <f>'TRE-RJ'!$I$11</f>
        <v>2426</v>
      </c>
      <c r="I29" s="107">
        <f t="shared" si="0"/>
        <v>4068</v>
      </c>
    </row>
    <row r="30" spans="1:9" ht="24.75" customHeight="1">
      <c r="A30" s="15" t="s">
        <v>58</v>
      </c>
      <c r="B30" s="16" t="s">
        <v>59</v>
      </c>
      <c r="C30" s="106">
        <f>'TRE-RN'!$D$11</f>
        <v>455</v>
      </c>
      <c r="D30" s="106">
        <f>'TRE-RN'!$E$11</f>
        <v>97</v>
      </c>
      <c r="E30" s="106">
        <f>'TRE-RN'!$F$11</f>
        <v>0</v>
      </c>
      <c r="F30" s="106">
        <f>'TRE-RN'!$G$11</f>
        <v>0</v>
      </c>
      <c r="G30" s="106">
        <f>'TRE-RN'!$H$11</f>
        <v>458</v>
      </c>
      <c r="H30" s="106">
        <f>'TRE-RN'!$I$11</f>
        <v>683</v>
      </c>
      <c r="I30" s="107">
        <f t="shared" si="0"/>
        <v>1141</v>
      </c>
    </row>
    <row r="31" spans="1:9" ht="24.75" customHeight="1">
      <c r="A31" s="15" t="s">
        <v>60</v>
      </c>
      <c r="B31" s="16" t="s">
        <v>61</v>
      </c>
      <c r="C31" s="106">
        <f>'TRE-RS'!$D$11</f>
        <v>824</v>
      </c>
      <c r="D31" s="106">
        <f>'TRE-RS'!$E$11</f>
        <v>129</v>
      </c>
      <c r="E31" s="106">
        <f>'TRE-RS'!$F$11</f>
        <v>32</v>
      </c>
      <c r="F31" s="106">
        <f>'TRE-RS'!$G$11</f>
        <v>0</v>
      </c>
      <c r="G31" s="106">
        <f>'TRE-RS'!$H$11</f>
        <v>969</v>
      </c>
      <c r="H31" s="106">
        <f>'TRE-RS'!$I$11</f>
        <v>1022</v>
      </c>
      <c r="I31" s="107">
        <f t="shared" si="0"/>
        <v>1991</v>
      </c>
    </row>
    <row r="32" spans="1:9" ht="24.75" customHeight="1">
      <c r="A32" s="15" t="s">
        <v>62</v>
      </c>
      <c r="B32" s="16" t="s">
        <v>63</v>
      </c>
      <c r="C32" s="106">
        <f>'TRE-RO'!$D$11</f>
        <v>257</v>
      </c>
      <c r="D32" s="106">
        <f>'TRE-RO'!$E$11</f>
        <v>59</v>
      </c>
      <c r="E32" s="106">
        <f>'TRE-RO'!$F$11</f>
        <v>0</v>
      </c>
      <c r="F32" s="106">
        <f>'TRE-RO'!$G$11</f>
        <v>0</v>
      </c>
      <c r="G32" s="106">
        <f>'TRE-RO'!$H$11</f>
        <v>240</v>
      </c>
      <c r="H32" s="106">
        <f>'TRE-RO'!$I$11</f>
        <v>354</v>
      </c>
      <c r="I32" s="107">
        <f t="shared" si="0"/>
        <v>594</v>
      </c>
    </row>
    <row r="33" spans="1:9" ht="24.75" customHeight="1">
      <c r="A33" s="15" t="s">
        <v>64</v>
      </c>
      <c r="B33" s="16" t="s">
        <v>65</v>
      </c>
      <c r="C33" s="106">
        <f>'TRE-SC'!$D$11</f>
        <v>497</v>
      </c>
      <c r="D33" s="106">
        <f>'TRE-SC'!$E$11</f>
        <v>104</v>
      </c>
      <c r="E33" s="106">
        <f>'TRE-SC'!$F$11</f>
        <v>3</v>
      </c>
      <c r="F33" s="106">
        <f>'TRE-SC'!$G$11</f>
        <v>0</v>
      </c>
      <c r="G33" s="106">
        <f>'TRE-SC'!$H$11</f>
        <v>606</v>
      </c>
      <c r="H33" s="106">
        <f>'TRE-SC'!$I$11</f>
        <v>935</v>
      </c>
      <c r="I33" s="107">
        <f t="shared" si="0"/>
        <v>1541</v>
      </c>
    </row>
    <row r="34" spans="1:9" ht="24.75" customHeight="1">
      <c r="A34" s="15" t="s">
        <v>66</v>
      </c>
      <c r="B34" s="16" t="s">
        <v>67</v>
      </c>
      <c r="C34" s="106">
        <f>'TRE-SP'!$D$11</f>
        <v>2219</v>
      </c>
      <c r="D34" s="106">
        <f>'TRE-SP'!$E$11</f>
        <v>368</v>
      </c>
      <c r="E34" s="106">
        <f>'TRE-SP'!$F$11</f>
        <v>189</v>
      </c>
      <c r="F34" s="106">
        <f>'TRE-SP'!$G$11</f>
        <v>0</v>
      </c>
      <c r="G34" s="106">
        <f>'TRE-SP'!$H$11</f>
        <v>2790</v>
      </c>
      <c r="H34" s="106">
        <f>'TRE-SP'!$I$11</f>
        <v>3592</v>
      </c>
      <c r="I34" s="107">
        <f t="shared" si="0"/>
        <v>6382</v>
      </c>
    </row>
    <row r="35" spans="1:9" ht="24.75" customHeight="1">
      <c r="A35" s="15" t="s">
        <v>68</v>
      </c>
      <c r="B35" s="16" t="s">
        <v>69</v>
      </c>
      <c r="C35" s="106">
        <f>'TRE-SE'!$D$11</f>
        <v>258</v>
      </c>
      <c r="D35" s="106">
        <f>'TRE-SE'!$E$11</f>
        <v>34</v>
      </c>
      <c r="E35" s="106">
        <f>'TRE-SE'!$F$11</f>
        <v>20</v>
      </c>
      <c r="F35" s="106">
        <f>'TRE-SE'!$G$11</f>
        <v>0</v>
      </c>
      <c r="G35" s="106">
        <f>'TRE-SE'!$H$11</f>
        <v>289</v>
      </c>
      <c r="H35" s="106">
        <f>'TRE-SE'!$I$11</f>
        <v>381</v>
      </c>
      <c r="I35" s="107">
        <f t="shared" si="0"/>
        <v>670</v>
      </c>
    </row>
    <row r="36" spans="1:9" ht="24.75" customHeight="1">
      <c r="A36" s="15" t="s">
        <v>70</v>
      </c>
      <c r="B36" s="16" t="s">
        <v>71</v>
      </c>
      <c r="C36" s="106">
        <f>'TRE-TO'!$D$11</f>
        <v>277</v>
      </c>
      <c r="D36" s="106">
        <f>'TRE-TO'!$E$11</f>
        <v>51</v>
      </c>
      <c r="E36" s="106">
        <f>'TRE-TO'!$F$11</f>
        <v>0</v>
      </c>
      <c r="F36" s="106">
        <f>'TRE-TO'!$G$11</f>
        <v>0</v>
      </c>
      <c r="G36" s="106">
        <f>'TRE-TO'!$H$11</f>
        <v>279</v>
      </c>
      <c r="H36" s="106">
        <f>'TRE-TO'!$I$11</f>
        <v>371</v>
      </c>
      <c r="I36" s="107">
        <f t="shared" si="0"/>
        <v>650</v>
      </c>
    </row>
    <row r="37" spans="1:9" ht="24.75" customHeight="1">
      <c r="A37" s="15" t="s">
        <v>72</v>
      </c>
      <c r="B37" s="16" t="s">
        <v>73</v>
      </c>
      <c r="C37" s="106">
        <f>'TRE-RR'!$D$11</f>
        <v>172</v>
      </c>
      <c r="D37" s="106">
        <f>'TRE-RR'!$E$11</f>
        <v>24</v>
      </c>
      <c r="E37" s="106">
        <f>'TRE-RR'!$F$11</f>
        <v>0</v>
      </c>
      <c r="F37" s="106">
        <f>'TRE-RR'!$G$11</f>
        <v>0</v>
      </c>
      <c r="G37" s="106">
        <f>'TRE-RR'!$H$11</f>
        <v>196</v>
      </c>
      <c r="H37" s="106">
        <f>'TRE-RR'!$I$11</f>
        <v>439</v>
      </c>
      <c r="I37" s="107">
        <f t="shared" si="0"/>
        <v>635</v>
      </c>
    </row>
    <row r="38" spans="1:9" ht="24.75" customHeight="1">
      <c r="A38" s="18" t="s">
        <v>74</v>
      </c>
      <c r="B38" s="19" t="s">
        <v>75</v>
      </c>
      <c r="C38" s="108">
        <f>'TRE-AP'!$D$11</f>
        <v>159</v>
      </c>
      <c r="D38" s="108">
        <f>'TRE-AP'!$E$11</f>
        <v>28</v>
      </c>
      <c r="E38" s="108">
        <f>'TRE-AP'!$F$11</f>
        <v>0</v>
      </c>
      <c r="F38" s="108">
        <f>'TRE-AP'!$G$11</f>
        <v>0</v>
      </c>
      <c r="G38" s="108">
        <f>'TRE-AP'!$H$11</f>
        <v>145</v>
      </c>
      <c r="H38" s="108">
        <f>'TRE-AP'!$I$11</f>
        <v>268</v>
      </c>
      <c r="I38" s="109">
        <f t="shared" si="0"/>
        <v>413</v>
      </c>
    </row>
    <row r="39" spans="1:9" ht="24.75" customHeight="1">
      <c r="A39" s="110" t="s">
        <v>19</v>
      </c>
      <c r="B39" s="111"/>
      <c r="C39" s="112">
        <f t="shared" ref="C39:I39" si="1">SUM(C11:C38)</f>
        <v>17123</v>
      </c>
      <c r="D39" s="112">
        <f t="shared" si="1"/>
        <v>3091</v>
      </c>
      <c r="E39" s="112">
        <f t="shared" si="1"/>
        <v>999</v>
      </c>
      <c r="F39" s="112">
        <f t="shared" si="1"/>
        <v>0</v>
      </c>
      <c r="G39" s="112">
        <f t="shared" si="1"/>
        <v>19785</v>
      </c>
      <c r="H39" s="112">
        <f t="shared" si="1"/>
        <v>27821</v>
      </c>
      <c r="I39" s="113">
        <f t="shared" si="1"/>
        <v>47606</v>
      </c>
    </row>
    <row r="40" spans="1:9" s="57" customFormat="1" ht="19.5" customHeight="1">
      <c r="A40" s="21" t="s">
        <v>76</v>
      </c>
      <c r="B40" s="22"/>
      <c r="C40" s="22"/>
      <c r="D40" s="22"/>
      <c r="E40" s="22"/>
      <c r="F40" s="22"/>
      <c r="G40" s="22"/>
    </row>
    <row r="41" spans="1:9" s="57" customFormat="1" ht="19.5" customHeight="1">
      <c r="A41" s="148" t="s">
        <v>119</v>
      </c>
      <c r="B41" s="148"/>
      <c r="C41" s="148"/>
      <c r="D41" s="148"/>
      <c r="E41" s="148"/>
      <c r="F41" s="148"/>
      <c r="G41" s="148"/>
      <c r="H41" s="148"/>
      <c r="I41" s="148"/>
    </row>
  </sheetData>
  <mergeCells count="12">
    <mergeCell ref="G9:I9"/>
    <mergeCell ref="A41:I41"/>
    <mergeCell ref="A5:I5"/>
    <mergeCell ref="A7:I7"/>
    <mergeCell ref="A8:B8"/>
    <mergeCell ref="C8:I8"/>
    <mergeCell ref="A9:A10"/>
    <mergeCell ref="B9:B10"/>
    <mergeCell ref="C9:C10"/>
    <mergeCell ref="D9:D10"/>
    <mergeCell ref="E9:E10"/>
    <mergeCell ref="F9:F10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50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30</v>
      </c>
      <c r="C11" s="32" t="s">
        <v>31</v>
      </c>
      <c r="D11" s="47">
        <v>795</v>
      </c>
      <c r="E11" s="47">
        <v>126</v>
      </c>
      <c r="F11" s="47">
        <v>16</v>
      </c>
      <c r="G11" s="34">
        <v>0</v>
      </c>
      <c r="H11" s="47">
        <v>750</v>
      </c>
      <c r="I11" s="47">
        <v>828</v>
      </c>
      <c r="J11" s="35">
        <f>H11+I11</f>
        <v>1578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795</v>
      </c>
      <c r="E12" s="37">
        <f t="shared" si="0"/>
        <v>126</v>
      </c>
      <c r="F12" s="37">
        <f t="shared" si="0"/>
        <v>16</v>
      </c>
      <c r="G12" s="37">
        <f t="shared" si="0"/>
        <v>0</v>
      </c>
      <c r="H12" s="37">
        <f t="shared" si="0"/>
        <v>750</v>
      </c>
      <c r="I12" s="37">
        <f t="shared" si="0"/>
        <v>828</v>
      </c>
      <c r="J12" s="38">
        <f t="shared" si="0"/>
        <v>1578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207.41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32</v>
      </c>
      <c r="C11" s="32" t="s">
        <v>33</v>
      </c>
      <c r="D11" s="47">
        <v>288</v>
      </c>
      <c r="E11" s="47">
        <v>52</v>
      </c>
      <c r="F11" s="47">
        <v>5</v>
      </c>
      <c r="G11" s="34">
        <v>0</v>
      </c>
      <c r="H11" s="47">
        <v>404</v>
      </c>
      <c r="I11" s="47">
        <v>656</v>
      </c>
      <c r="J11" s="35">
        <f>H11+I11</f>
        <v>1060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288</v>
      </c>
      <c r="E12" s="37">
        <f t="shared" si="0"/>
        <v>52</v>
      </c>
      <c r="F12" s="37">
        <f t="shared" si="0"/>
        <v>5</v>
      </c>
      <c r="G12" s="37">
        <f t="shared" si="0"/>
        <v>0</v>
      </c>
      <c r="H12" s="37">
        <f t="shared" si="0"/>
        <v>404</v>
      </c>
      <c r="I12" s="37">
        <f t="shared" si="0"/>
        <v>656</v>
      </c>
      <c r="J12" s="38">
        <f t="shared" si="0"/>
        <v>1060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29.12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34</v>
      </c>
      <c r="C11" s="32" t="s">
        <v>35</v>
      </c>
      <c r="D11" s="47">
        <v>336</v>
      </c>
      <c r="E11" s="47">
        <v>60</v>
      </c>
      <c r="F11" s="47">
        <v>4</v>
      </c>
      <c r="G11" s="34">
        <v>0</v>
      </c>
      <c r="H11" s="47">
        <v>361</v>
      </c>
      <c r="I11" s="47">
        <v>406</v>
      </c>
      <c r="J11" s="35">
        <f>H11+I11</f>
        <v>767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336</v>
      </c>
      <c r="E12" s="37">
        <f t="shared" si="0"/>
        <v>60</v>
      </c>
      <c r="F12" s="37">
        <f t="shared" si="0"/>
        <v>4</v>
      </c>
      <c r="G12" s="37">
        <f t="shared" si="0"/>
        <v>0</v>
      </c>
      <c r="H12" s="37">
        <f t="shared" si="0"/>
        <v>361</v>
      </c>
      <c r="I12" s="37">
        <f t="shared" si="0"/>
        <v>406</v>
      </c>
      <c r="J12" s="38">
        <f t="shared" si="0"/>
        <v>767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162.49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36</v>
      </c>
      <c r="C11" s="32" t="s">
        <v>37</v>
      </c>
      <c r="D11" s="47">
        <v>525</v>
      </c>
      <c r="E11" s="47">
        <v>91</v>
      </c>
      <c r="F11" s="47">
        <v>14</v>
      </c>
      <c r="G11" s="34">
        <v>0</v>
      </c>
      <c r="H11" s="47">
        <v>581</v>
      </c>
      <c r="I11" s="47">
        <v>902</v>
      </c>
      <c r="J11" s="35">
        <f>H11+I11</f>
        <v>1483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525</v>
      </c>
      <c r="E12" s="37">
        <f t="shared" si="0"/>
        <v>91</v>
      </c>
      <c r="F12" s="37">
        <f t="shared" si="0"/>
        <v>14</v>
      </c>
      <c r="G12" s="37">
        <f t="shared" si="0"/>
        <v>0</v>
      </c>
      <c r="H12" s="37">
        <f t="shared" si="0"/>
        <v>581</v>
      </c>
      <c r="I12" s="37">
        <f t="shared" si="0"/>
        <v>902</v>
      </c>
      <c r="J12" s="38">
        <f t="shared" si="0"/>
        <v>1483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430.06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39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38</v>
      </c>
      <c r="C11" s="32" t="s">
        <v>39</v>
      </c>
      <c r="D11" s="47">
        <v>560</v>
      </c>
      <c r="E11" s="47">
        <v>133</v>
      </c>
      <c r="F11" s="47">
        <v>6</v>
      </c>
      <c r="G11" s="34">
        <v>0</v>
      </c>
      <c r="H11" s="47">
        <v>610</v>
      </c>
      <c r="I11" s="47">
        <v>1043</v>
      </c>
      <c r="J11" s="35">
        <f>H11+I11</f>
        <v>1653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560</v>
      </c>
      <c r="E12" s="37">
        <f t="shared" si="0"/>
        <v>133</v>
      </c>
      <c r="F12" s="37">
        <f t="shared" si="0"/>
        <v>6</v>
      </c>
      <c r="G12" s="37">
        <f t="shared" si="0"/>
        <v>0</v>
      </c>
      <c r="H12" s="37">
        <f t="shared" si="0"/>
        <v>610</v>
      </c>
      <c r="I12" s="37">
        <f t="shared" si="0"/>
        <v>1043</v>
      </c>
      <c r="J12" s="38">
        <f t="shared" si="0"/>
        <v>1653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563.75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40</v>
      </c>
      <c r="C11" s="32" t="s">
        <v>41</v>
      </c>
      <c r="D11" s="47">
        <v>330</v>
      </c>
      <c r="E11" s="47">
        <v>59</v>
      </c>
      <c r="F11" s="47">
        <v>0</v>
      </c>
      <c r="G11" s="34">
        <v>0</v>
      </c>
      <c r="H11" s="47">
        <v>348</v>
      </c>
      <c r="I11" s="47">
        <v>575</v>
      </c>
      <c r="J11" s="35">
        <f>H11+I11</f>
        <v>923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330</v>
      </c>
      <c r="E12" s="37">
        <f t="shared" si="0"/>
        <v>59</v>
      </c>
      <c r="F12" s="37">
        <f t="shared" si="0"/>
        <v>0</v>
      </c>
      <c r="G12" s="37">
        <f t="shared" si="0"/>
        <v>0</v>
      </c>
      <c r="H12" s="37">
        <f t="shared" si="0"/>
        <v>348</v>
      </c>
      <c r="I12" s="37">
        <f t="shared" si="0"/>
        <v>575</v>
      </c>
      <c r="J12" s="38">
        <f t="shared" si="0"/>
        <v>923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0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42</v>
      </c>
      <c r="C11" s="32" t="s">
        <v>43</v>
      </c>
      <c r="D11" s="47">
        <v>317</v>
      </c>
      <c r="E11" s="47">
        <v>54</v>
      </c>
      <c r="F11" s="47">
        <v>0</v>
      </c>
      <c r="G11" s="34">
        <v>0</v>
      </c>
      <c r="H11" s="47">
        <v>350</v>
      </c>
      <c r="I11" s="47">
        <v>487</v>
      </c>
      <c r="J11" s="35">
        <f>H11+I11</f>
        <v>837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317</v>
      </c>
      <c r="E12" s="37">
        <f t="shared" si="0"/>
        <v>54</v>
      </c>
      <c r="F12" s="37">
        <f t="shared" si="0"/>
        <v>0</v>
      </c>
      <c r="G12" s="37">
        <f t="shared" si="0"/>
        <v>0</v>
      </c>
      <c r="H12" s="37">
        <f t="shared" si="0"/>
        <v>350</v>
      </c>
      <c r="I12" s="37">
        <f t="shared" si="0"/>
        <v>487</v>
      </c>
      <c r="J12" s="38">
        <f t="shared" si="0"/>
        <v>837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0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44</v>
      </c>
      <c r="C11" s="32" t="s">
        <v>45</v>
      </c>
      <c r="D11" s="47">
        <v>1717</v>
      </c>
      <c r="E11" s="47">
        <v>351</v>
      </c>
      <c r="F11" s="47">
        <v>61</v>
      </c>
      <c r="G11" s="34">
        <v>0</v>
      </c>
      <c r="H11" s="47">
        <v>2057</v>
      </c>
      <c r="I11" s="47">
        <v>2839</v>
      </c>
      <c r="J11" s="35">
        <f>H11+I11</f>
        <v>4896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1717</v>
      </c>
      <c r="E12" s="37">
        <f t="shared" si="0"/>
        <v>351</v>
      </c>
      <c r="F12" s="37">
        <f t="shared" si="0"/>
        <v>61</v>
      </c>
      <c r="G12" s="37">
        <f t="shared" si="0"/>
        <v>0</v>
      </c>
      <c r="H12" s="37">
        <f t="shared" si="0"/>
        <v>2057</v>
      </c>
      <c r="I12" s="37">
        <f t="shared" si="0"/>
        <v>2839</v>
      </c>
      <c r="J12" s="38">
        <f t="shared" si="0"/>
        <v>4896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473.27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46</v>
      </c>
      <c r="C11" s="32" t="s">
        <v>47</v>
      </c>
      <c r="D11" s="47">
        <v>556</v>
      </c>
      <c r="E11" s="47">
        <v>115</v>
      </c>
      <c r="F11" s="47">
        <v>17</v>
      </c>
      <c r="G11" s="34">
        <v>0</v>
      </c>
      <c r="H11" s="47">
        <v>604</v>
      </c>
      <c r="I11" s="47">
        <v>1005</v>
      </c>
      <c r="J11" s="35">
        <f>H11+I11</f>
        <v>1609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556</v>
      </c>
      <c r="E12" s="37">
        <f t="shared" si="0"/>
        <v>115</v>
      </c>
      <c r="F12" s="37">
        <f t="shared" si="0"/>
        <v>17</v>
      </c>
      <c r="G12" s="37">
        <f t="shared" si="0"/>
        <v>0</v>
      </c>
      <c r="H12" s="37">
        <f t="shared" si="0"/>
        <v>604</v>
      </c>
      <c r="I12" s="37">
        <f t="shared" si="0"/>
        <v>1005</v>
      </c>
      <c r="J12" s="38">
        <f t="shared" si="0"/>
        <v>1609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578.45000000000005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49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48</v>
      </c>
      <c r="C11" s="32" t="s">
        <v>49</v>
      </c>
      <c r="D11" s="47">
        <v>450</v>
      </c>
      <c r="E11" s="47">
        <v>77</v>
      </c>
      <c r="F11" s="47">
        <v>0</v>
      </c>
      <c r="G11" s="34">
        <v>0</v>
      </c>
      <c r="H11" s="47">
        <v>474</v>
      </c>
      <c r="I11" s="47">
        <v>717</v>
      </c>
      <c r="J11" s="35">
        <f>H11+I11</f>
        <v>1191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450</v>
      </c>
      <c r="E12" s="37">
        <f t="shared" si="0"/>
        <v>77</v>
      </c>
      <c r="F12" s="37">
        <f t="shared" si="0"/>
        <v>0</v>
      </c>
      <c r="G12" s="37">
        <f t="shared" si="0"/>
        <v>0</v>
      </c>
      <c r="H12" s="37">
        <f t="shared" si="0"/>
        <v>474</v>
      </c>
      <c r="I12" s="37">
        <f t="shared" si="0"/>
        <v>717</v>
      </c>
      <c r="J12" s="38">
        <f t="shared" si="0"/>
        <v>1191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0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5"/>
  <sheetViews>
    <sheetView showGridLines="0" workbookViewId="0">
      <selection activeCell="C36" sqref="C36"/>
    </sheetView>
  </sheetViews>
  <sheetFormatPr defaultRowHeight="12"/>
  <cols>
    <col min="1" max="2" width="20.7109375" style="23" customWidth="1"/>
    <col min="3" max="5" width="50.7109375" style="23" customWidth="1"/>
    <col min="6" max="6" width="40.7109375" style="23" customWidth="1"/>
    <col min="7" max="7" width="50.7109375" style="23" customWidth="1"/>
    <col min="8" max="16384" width="9.140625" style="23"/>
  </cols>
  <sheetData>
    <row r="1" spans="1:7" s="55" customFormat="1" ht="39.75" customHeight="1">
      <c r="A1" s="170" t="s">
        <v>0</v>
      </c>
      <c r="B1" s="170"/>
      <c r="C1" s="50"/>
      <c r="D1" s="50"/>
    </row>
    <row r="2" spans="1:7" s="55" customFormat="1" ht="30" customHeight="1">
      <c r="A2" s="170" t="s">
        <v>1</v>
      </c>
      <c r="B2" s="170"/>
      <c r="C2" s="51" t="s">
        <v>2</v>
      </c>
      <c r="D2" s="50"/>
    </row>
    <row r="3" spans="1:7" s="55" customFormat="1" ht="30" customHeight="1">
      <c r="A3" s="170" t="s">
        <v>3</v>
      </c>
      <c r="B3" s="170"/>
      <c r="C3" s="51" t="s">
        <v>4</v>
      </c>
      <c r="D3" s="50"/>
    </row>
    <row r="4" spans="1:7" s="55" customFormat="1" ht="30" customHeight="1">
      <c r="A4" s="170" t="s">
        <v>5</v>
      </c>
      <c r="B4" s="170"/>
      <c r="C4" s="52" t="str">
        <f>JE!C4</f>
        <v>AGOSTO</v>
      </c>
      <c r="D4" s="24" t="str">
        <f>JE!D4</f>
        <v>2024</v>
      </c>
    </row>
    <row r="5" spans="1:7" s="1" customFormat="1" ht="39.75" customHeight="1">
      <c r="A5" s="171" t="s">
        <v>6</v>
      </c>
      <c r="B5" s="171"/>
      <c r="C5" s="171"/>
      <c r="D5" s="171"/>
      <c r="E5" s="171"/>
      <c r="F5" s="171"/>
      <c r="G5" s="171"/>
    </row>
    <row r="6" spans="1:7" ht="9.75" customHeight="1">
      <c r="A6" s="80"/>
    </row>
    <row r="7" spans="1:7" s="1" customFormat="1" ht="19.5" customHeight="1">
      <c r="A7" s="169" t="s">
        <v>77</v>
      </c>
      <c r="B7" s="169"/>
      <c r="C7" s="169"/>
      <c r="D7" s="169"/>
      <c r="E7" s="169"/>
      <c r="F7" s="169"/>
      <c r="G7" s="169"/>
    </row>
    <row r="8" spans="1:7" ht="9.75" customHeight="1">
      <c r="A8" s="80"/>
    </row>
    <row r="9" spans="1:7" s="81" customFormat="1" ht="39.75" customHeight="1">
      <c r="A9" s="160" t="s">
        <v>8</v>
      </c>
      <c r="B9" s="161"/>
      <c r="C9" s="161" t="s">
        <v>78</v>
      </c>
      <c r="D9" s="161"/>
      <c r="E9" s="161"/>
      <c r="F9" s="161"/>
      <c r="G9" s="162"/>
    </row>
    <row r="10" spans="1:7" s="81" customFormat="1" ht="24.75" customHeight="1">
      <c r="A10" s="163" t="s">
        <v>10</v>
      </c>
      <c r="B10" s="165" t="s">
        <v>11</v>
      </c>
      <c r="C10" s="165" t="s">
        <v>79</v>
      </c>
      <c r="D10" s="165" t="s">
        <v>80</v>
      </c>
      <c r="E10" s="165" t="s">
        <v>81</v>
      </c>
      <c r="F10" s="165" t="s">
        <v>82</v>
      </c>
      <c r="G10" s="167" t="s">
        <v>16</v>
      </c>
    </row>
    <row r="11" spans="1:7" s="81" customFormat="1" ht="24.75" customHeight="1">
      <c r="A11" s="164"/>
      <c r="B11" s="166"/>
      <c r="C11" s="166"/>
      <c r="D11" s="166"/>
      <c r="E11" s="166"/>
      <c r="F11" s="166"/>
      <c r="G11" s="168"/>
    </row>
    <row r="12" spans="1:7" s="81" customFormat="1" ht="24.75" customHeight="1">
      <c r="A12" s="82" t="s">
        <v>20</v>
      </c>
      <c r="B12" s="83" t="s">
        <v>21</v>
      </c>
      <c r="C12" s="84">
        <f>TSE!$D$16</f>
        <v>1393.1</v>
      </c>
      <c r="D12" s="84">
        <f>TSE!$D$17</f>
        <v>1178.82</v>
      </c>
      <c r="E12" s="84">
        <v>134.38</v>
      </c>
      <c r="F12" s="84">
        <v>0</v>
      </c>
      <c r="G12" s="85">
        <f>TSE!$D$20</f>
        <v>643.44000000000005</v>
      </c>
    </row>
    <row r="13" spans="1:7" s="81" customFormat="1" ht="24.75" customHeight="1">
      <c r="A13" s="86" t="s">
        <v>22</v>
      </c>
      <c r="B13" s="87" t="s">
        <v>23</v>
      </c>
      <c r="C13" s="88">
        <f>'TRE-AC'!$D$16</f>
        <v>1393.1</v>
      </c>
      <c r="D13" s="88">
        <f>'TRE-AC'!$D$17</f>
        <v>1178.82</v>
      </c>
      <c r="E13" s="88">
        <v>0</v>
      </c>
      <c r="F13" s="88">
        <v>0</v>
      </c>
      <c r="G13" s="89">
        <f>'TRE-AC'!$D$20</f>
        <v>643.44000000000005</v>
      </c>
    </row>
    <row r="14" spans="1:7" s="81" customFormat="1" ht="24.75" customHeight="1">
      <c r="A14" s="86" t="s">
        <v>24</v>
      </c>
      <c r="B14" s="87" t="s">
        <v>25</v>
      </c>
      <c r="C14" s="88">
        <f>'TRE-AL'!$D$16</f>
        <v>1393.1</v>
      </c>
      <c r="D14" s="88">
        <f>'TRE-AL'!$D$17</f>
        <v>1178.82</v>
      </c>
      <c r="E14" s="88">
        <v>257.83999999999997</v>
      </c>
      <c r="F14" s="88">
        <v>0</v>
      </c>
      <c r="G14" s="89">
        <f>'TRE-AL'!$D$20</f>
        <v>643.44000000000005</v>
      </c>
    </row>
    <row r="15" spans="1:7" s="81" customFormat="1" ht="24.75" customHeight="1">
      <c r="A15" s="86" t="s">
        <v>26</v>
      </c>
      <c r="B15" s="87" t="s">
        <v>27</v>
      </c>
      <c r="C15" s="88">
        <f>'TRE-AM'!$D$16</f>
        <v>1393.1</v>
      </c>
      <c r="D15" s="88">
        <f>'TRE-AM'!$D$17</f>
        <v>1178.82</v>
      </c>
      <c r="E15" s="88">
        <v>1672.73</v>
      </c>
      <c r="F15" s="88">
        <v>0</v>
      </c>
      <c r="G15" s="89">
        <f>'TRE-AM'!$D$20</f>
        <v>643.44000000000005</v>
      </c>
    </row>
    <row r="16" spans="1:7" s="81" customFormat="1" ht="24.75" customHeight="1">
      <c r="A16" s="86" t="s">
        <v>28</v>
      </c>
      <c r="B16" s="87" t="s">
        <v>29</v>
      </c>
      <c r="C16" s="88">
        <f>'TRE-BA'!$D$16</f>
        <v>1393.1</v>
      </c>
      <c r="D16" s="88">
        <f>'TRE-BA'!$D$17</f>
        <v>1178.82</v>
      </c>
      <c r="E16" s="88">
        <v>634.82000000000005</v>
      </c>
      <c r="F16" s="88">
        <v>0</v>
      </c>
      <c r="G16" s="89">
        <f>'TRE-BA'!$D$20</f>
        <v>643.44000000000005</v>
      </c>
    </row>
    <row r="17" spans="1:7" s="81" customFormat="1" ht="24.75" customHeight="1">
      <c r="A17" s="86" t="s">
        <v>30</v>
      </c>
      <c r="B17" s="87" t="s">
        <v>31</v>
      </c>
      <c r="C17" s="88">
        <f>'TRE-CE'!$D$16</f>
        <v>1393.1</v>
      </c>
      <c r="D17" s="88">
        <f>'TRE-CE'!$D$17</f>
        <v>1178.82</v>
      </c>
      <c r="E17" s="88">
        <v>207.41</v>
      </c>
      <c r="F17" s="88">
        <v>0</v>
      </c>
      <c r="G17" s="89">
        <f>'TRE-CE'!$D$20</f>
        <v>643.44000000000005</v>
      </c>
    </row>
    <row r="18" spans="1:7" s="81" customFormat="1" ht="24.75" customHeight="1">
      <c r="A18" s="86" t="s">
        <v>32</v>
      </c>
      <c r="B18" s="87" t="s">
        <v>33</v>
      </c>
      <c r="C18" s="88">
        <f>'TRE-DF'!$D$16</f>
        <v>1393.1</v>
      </c>
      <c r="D18" s="88">
        <f>'TRE-DF'!$D$17</f>
        <v>1178.82</v>
      </c>
      <c r="E18" s="88">
        <v>29.12</v>
      </c>
      <c r="F18" s="88">
        <v>0</v>
      </c>
      <c r="G18" s="89">
        <f>'TRE-DF'!$D$20</f>
        <v>643.44000000000005</v>
      </c>
    </row>
    <row r="19" spans="1:7" s="81" customFormat="1" ht="24.75" customHeight="1">
      <c r="A19" s="86" t="s">
        <v>34</v>
      </c>
      <c r="B19" s="87" t="s">
        <v>35</v>
      </c>
      <c r="C19" s="88">
        <f>'TRE-ES'!$D$16</f>
        <v>1393.1</v>
      </c>
      <c r="D19" s="88">
        <f>'TRE-ES'!$D$17</f>
        <v>1178.82</v>
      </c>
      <c r="E19" s="88">
        <v>162.49</v>
      </c>
      <c r="F19" s="88">
        <v>0</v>
      </c>
      <c r="G19" s="89">
        <f>'TRE-ES'!$D$20</f>
        <v>643.44000000000005</v>
      </c>
    </row>
    <row r="20" spans="1:7" s="81" customFormat="1" ht="24.75" customHeight="1">
      <c r="A20" s="86" t="s">
        <v>36</v>
      </c>
      <c r="B20" s="87" t="s">
        <v>37</v>
      </c>
      <c r="C20" s="88">
        <f>'TRE-GO'!$D$16</f>
        <v>1393.1</v>
      </c>
      <c r="D20" s="88">
        <f>'TRE-GO'!$D$17</f>
        <v>1178.82</v>
      </c>
      <c r="E20" s="88">
        <v>430.06</v>
      </c>
      <c r="F20" s="88">
        <v>0</v>
      </c>
      <c r="G20" s="89">
        <f>'TRE-GO'!$D$20</f>
        <v>643.44000000000005</v>
      </c>
    </row>
    <row r="21" spans="1:7" s="81" customFormat="1" ht="24.75" customHeight="1">
      <c r="A21" s="86" t="s">
        <v>38</v>
      </c>
      <c r="B21" s="87" t="s">
        <v>39</v>
      </c>
      <c r="C21" s="88">
        <f>'TRE-MA'!$D$16</f>
        <v>1393.1</v>
      </c>
      <c r="D21" s="88">
        <f>'TRE-MA'!$D$17</f>
        <v>1178.82</v>
      </c>
      <c r="E21" s="88">
        <v>563.75</v>
      </c>
      <c r="F21" s="88">
        <v>0</v>
      </c>
      <c r="G21" s="89">
        <f>'TRE-MA'!$D$20</f>
        <v>643.44000000000005</v>
      </c>
    </row>
    <row r="22" spans="1:7" s="81" customFormat="1" ht="24.75" customHeight="1">
      <c r="A22" s="86" t="s">
        <v>40</v>
      </c>
      <c r="B22" s="87" t="s">
        <v>41</v>
      </c>
      <c r="C22" s="88">
        <f>'TRE-MT'!$D$16</f>
        <v>1393.1</v>
      </c>
      <c r="D22" s="88">
        <f>'TRE-MT'!$D$17</f>
        <v>1178.82</v>
      </c>
      <c r="E22" s="88">
        <v>0</v>
      </c>
      <c r="F22" s="88">
        <v>0</v>
      </c>
      <c r="G22" s="89">
        <f>'TRE-MT'!$D$20</f>
        <v>643.44000000000005</v>
      </c>
    </row>
    <row r="23" spans="1:7" s="81" customFormat="1" ht="24.75" customHeight="1">
      <c r="A23" s="86" t="s">
        <v>42</v>
      </c>
      <c r="B23" s="87" t="s">
        <v>43</v>
      </c>
      <c r="C23" s="88">
        <f>'TRE-MS'!$D$16</f>
        <v>1393.1</v>
      </c>
      <c r="D23" s="88">
        <f>'TRE-MS'!$D$17</f>
        <v>1178.82</v>
      </c>
      <c r="E23" s="88">
        <v>0</v>
      </c>
      <c r="F23" s="88">
        <v>0</v>
      </c>
      <c r="G23" s="89">
        <f>'TRE-MS'!$D$20</f>
        <v>643.44000000000005</v>
      </c>
    </row>
    <row r="24" spans="1:7" s="81" customFormat="1" ht="24.75" customHeight="1">
      <c r="A24" s="86" t="s">
        <v>44</v>
      </c>
      <c r="B24" s="87" t="s">
        <v>45</v>
      </c>
      <c r="C24" s="88">
        <f>'TRE-MG'!$D$16</f>
        <v>1393.1</v>
      </c>
      <c r="D24" s="88">
        <f>'TRE-MG'!$D$17</f>
        <v>1178.82</v>
      </c>
      <c r="E24" s="88">
        <v>473.27</v>
      </c>
      <c r="F24" s="88">
        <v>0</v>
      </c>
      <c r="G24" s="89">
        <f>'TRE-MG'!$D$20</f>
        <v>643.44000000000005</v>
      </c>
    </row>
    <row r="25" spans="1:7" s="81" customFormat="1" ht="24.75" customHeight="1">
      <c r="A25" s="86" t="s">
        <v>46</v>
      </c>
      <c r="B25" s="87" t="s">
        <v>47</v>
      </c>
      <c r="C25" s="88">
        <f>'TRE-PA'!$D$16</f>
        <v>1393.1</v>
      </c>
      <c r="D25" s="88">
        <f>'TRE-PA'!$D$17</f>
        <v>1178.82</v>
      </c>
      <c r="E25" s="88">
        <v>578.45000000000005</v>
      </c>
      <c r="F25" s="88">
        <v>0</v>
      </c>
      <c r="G25" s="89">
        <f>'TRE-PA'!$D$20</f>
        <v>643.44000000000005</v>
      </c>
    </row>
    <row r="26" spans="1:7" s="81" customFormat="1" ht="24.75" customHeight="1">
      <c r="A26" s="86" t="s">
        <v>48</v>
      </c>
      <c r="B26" s="87" t="s">
        <v>49</v>
      </c>
      <c r="C26" s="88">
        <f>'TRE-PB'!$D$16</f>
        <v>1393.1</v>
      </c>
      <c r="D26" s="88">
        <f>'TRE-PB'!$D$17</f>
        <v>1178.82</v>
      </c>
      <c r="E26" s="88">
        <v>0</v>
      </c>
      <c r="F26" s="88">
        <v>0</v>
      </c>
      <c r="G26" s="89">
        <f>'TRE-PB'!$D$20</f>
        <v>643.44000000000005</v>
      </c>
    </row>
    <row r="27" spans="1:7" s="81" customFormat="1" ht="24.75" customHeight="1">
      <c r="A27" s="86" t="s">
        <v>50</v>
      </c>
      <c r="B27" s="87" t="s">
        <v>51</v>
      </c>
      <c r="C27" s="88">
        <f>'TRE-PR'!$D$16</f>
        <v>1393.1</v>
      </c>
      <c r="D27" s="88">
        <f>'TRE-PR'!$D$17</f>
        <v>1178.82</v>
      </c>
      <c r="E27" s="88">
        <v>511.39</v>
      </c>
      <c r="F27" s="88">
        <v>0</v>
      </c>
      <c r="G27" s="89">
        <f>'TRE-PR'!$D$20</f>
        <v>643.44000000000005</v>
      </c>
    </row>
    <row r="28" spans="1:7" s="81" customFormat="1" ht="24.75" customHeight="1">
      <c r="A28" s="86" t="s">
        <v>52</v>
      </c>
      <c r="B28" s="87" t="s">
        <v>53</v>
      </c>
      <c r="C28" s="88">
        <f>'TRE-PE'!$D$16</f>
        <v>1393.1</v>
      </c>
      <c r="D28" s="88">
        <f>'TRE-PE'!$D$17</f>
        <v>1178.82</v>
      </c>
      <c r="E28" s="88">
        <v>705.61</v>
      </c>
      <c r="F28" s="88">
        <v>0</v>
      </c>
      <c r="G28" s="89">
        <f>'TRE-PE'!$D$20</f>
        <v>643.44000000000005</v>
      </c>
    </row>
    <row r="29" spans="1:7" s="81" customFormat="1" ht="24.75" customHeight="1">
      <c r="A29" s="86" t="s">
        <v>54</v>
      </c>
      <c r="B29" s="87" t="s">
        <v>55</v>
      </c>
      <c r="C29" s="88">
        <f>'TRE-PI'!$D$16</f>
        <v>1393.1</v>
      </c>
      <c r="D29" s="88">
        <f>'TRE-PI'!$D$17</f>
        <v>1178.82</v>
      </c>
      <c r="E29" s="88">
        <v>427.93</v>
      </c>
      <c r="F29" s="88">
        <v>0</v>
      </c>
      <c r="G29" s="89">
        <f>'TRE-PI'!$D$20</f>
        <v>643.44000000000005</v>
      </c>
    </row>
    <row r="30" spans="1:7" s="81" customFormat="1" ht="24.75" customHeight="1">
      <c r="A30" s="86" t="s">
        <v>56</v>
      </c>
      <c r="B30" s="87" t="s">
        <v>57</v>
      </c>
      <c r="C30" s="88">
        <f>'TRE-RJ'!$D$16</f>
        <v>1393.1</v>
      </c>
      <c r="D30" s="88">
        <f>'TRE-RJ'!$D$17</f>
        <v>1178.82</v>
      </c>
      <c r="E30" s="88">
        <v>318.38</v>
      </c>
      <c r="F30" s="88">
        <v>0</v>
      </c>
      <c r="G30" s="89">
        <f>'TRE-RJ'!$D$20</f>
        <v>643.44000000000005</v>
      </c>
    </row>
    <row r="31" spans="1:7" s="81" customFormat="1" ht="24.75" customHeight="1">
      <c r="A31" s="86" t="s">
        <v>58</v>
      </c>
      <c r="B31" s="87" t="s">
        <v>59</v>
      </c>
      <c r="C31" s="88">
        <f>'TRE-RN'!$D$16</f>
        <v>1393.1</v>
      </c>
      <c r="D31" s="88">
        <f>'TRE-RN'!$D$17</f>
        <v>1178.82</v>
      </c>
      <c r="E31" s="88">
        <v>0</v>
      </c>
      <c r="F31" s="88">
        <v>0</v>
      </c>
      <c r="G31" s="89">
        <f>'TRE-RN'!$D$20</f>
        <v>643.44000000000005</v>
      </c>
    </row>
    <row r="32" spans="1:7" s="81" customFormat="1" ht="24.75" customHeight="1">
      <c r="A32" s="86" t="s">
        <v>60</v>
      </c>
      <c r="B32" s="87" t="s">
        <v>61</v>
      </c>
      <c r="C32" s="88">
        <f>'TRE-RS'!$D$16</f>
        <v>1393.1</v>
      </c>
      <c r="D32" s="88">
        <f>'TRE-RS'!$D$17</f>
        <v>1178.82</v>
      </c>
      <c r="E32" s="88">
        <v>541.08000000000004</v>
      </c>
      <c r="F32" s="88">
        <v>0</v>
      </c>
      <c r="G32" s="89">
        <f>'TRE-RS'!$D$20</f>
        <v>643.44000000000005</v>
      </c>
    </row>
    <row r="33" spans="1:7" s="81" customFormat="1" ht="24.75" customHeight="1">
      <c r="A33" s="86" t="s">
        <v>62</v>
      </c>
      <c r="B33" s="87" t="s">
        <v>63</v>
      </c>
      <c r="C33" s="88">
        <f>'TRE-RO'!$D$16</f>
        <v>1393.1</v>
      </c>
      <c r="D33" s="88">
        <f>'TRE-RO'!$D$17</f>
        <v>1178.82</v>
      </c>
      <c r="E33" s="88">
        <v>0</v>
      </c>
      <c r="F33" s="88">
        <v>0</v>
      </c>
      <c r="G33" s="89">
        <f>'TRE-RO'!$D$20</f>
        <v>643.44000000000005</v>
      </c>
    </row>
    <row r="34" spans="1:7" s="81" customFormat="1" ht="24.75" customHeight="1">
      <c r="A34" s="86" t="s">
        <v>64</v>
      </c>
      <c r="B34" s="87" t="s">
        <v>65</v>
      </c>
      <c r="C34" s="88">
        <f>'TRE-SC'!$D$16</f>
        <v>1393.1</v>
      </c>
      <c r="D34" s="88">
        <f>'TRE-SC'!$D$17</f>
        <v>1178.82</v>
      </c>
      <c r="E34" s="88">
        <v>486.53</v>
      </c>
      <c r="F34" s="88">
        <v>0</v>
      </c>
      <c r="G34" s="89">
        <f>'TRE-SC'!$D$20</f>
        <v>643.44000000000005</v>
      </c>
    </row>
    <row r="35" spans="1:7" s="81" customFormat="1" ht="24.75" customHeight="1">
      <c r="A35" s="86" t="s">
        <v>66</v>
      </c>
      <c r="B35" s="87" t="s">
        <v>67</v>
      </c>
      <c r="C35" s="88">
        <f>'TRE-SP'!$D$16</f>
        <v>1393.1</v>
      </c>
      <c r="D35" s="88">
        <f>'TRE-SP'!$D$17</f>
        <v>1178.82</v>
      </c>
      <c r="E35" s="88">
        <v>486.45</v>
      </c>
      <c r="F35" s="88">
        <v>0</v>
      </c>
      <c r="G35" s="89">
        <f>'TRE-SP'!$D$20</f>
        <v>643.44000000000005</v>
      </c>
    </row>
    <row r="36" spans="1:7" s="81" customFormat="1" ht="24.75" customHeight="1">
      <c r="A36" s="86" t="s">
        <v>68</v>
      </c>
      <c r="B36" s="87" t="s">
        <v>69</v>
      </c>
      <c r="C36" s="88">
        <f>'TRE-SE'!$D$16</f>
        <v>1393.1</v>
      </c>
      <c r="D36" s="88">
        <f>'TRE-SE'!$D$17</f>
        <v>1178.82</v>
      </c>
      <c r="E36" s="88">
        <v>408.87</v>
      </c>
      <c r="F36" s="88">
        <v>0</v>
      </c>
      <c r="G36" s="89">
        <f>'TRE-SE'!$D$20</f>
        <v>643.44000000000005</v>
      </c>
    </row>
    <row r="37" spans="1:7" s="81" customFormat="1" ht="24.75" customHeight="1">
      <c r="A37" s="86" t="s">
        <v>70</v>
      </c>
      <c r="B37" s="87" t="s">
        <v>71</v>
      </c>
      <c r="C37" s="88">
        <f>'TRE-TO'!$D$16</f>
        <v>1393.1</v>
      </c>
      <c r="D37" s="88">
        <f>'TRE-TO'!$D$17</f>
        <v>1178.82</v>
      </c>
      <c r="E37" s="88">
        <v>0</v>
      </c>
      <c r="F37" s="88">
        <v>0</v>
      </c>
      <c r="G37" s="89">
        <f>'TRE-TO'!$D$20</f>
        <v>643.44000000000005</v>
      </c>
    </row>
    <row r="38" spans="1:7" s="81" customFormat="1" ht="24.75" customHeight="1">
      <c r="A38" s="86" t="s">
        <v>72</v>
      </c>
      <c r="B38" s="87" t="s">
        <v>73</v>
      </c>
      <c r="C38" s="88">
        <f>'TRE-RR'!$D$16</f>
        <v>1393.1</v>
      </c>
      <c r="D38" s="88">
        <f>'TRE-RR'!$D$17</f>
        <v>1178.82</v>
      </c>
      <c r="E38" s="88">
        <v>0</v>
      </c>
      <c r="F38" s="88">
        <v>0</v>
      </c>
      <c r="G38" s="89">
        <f>'TRE-RR'!$D$20</f>
        <v>643.44000000000005</v>
      </c>
    </row>
    <row r="39" spans="1:7" s="81" customFormat="1" ht="24.75" customHeight="1">
      <c r="A39" s="90" t="s">
        <v>74</v>
      </c>
      <c r="B39" s="91" t="s">
        <v>75</v>
      </c>
      <c r="C39" s="92">
        <f>'TRE-AP'!$D$16</f>
        <v>1393.1</v>
      </c>
      <c r="D39" s="92">
        <f>'TRE-AP'!$D$17</f>
        <v>1178.82</v>
      </c>
      <c r="E39" s="92">
        <v>0</v>
      </c>
      <c r="F39" s="92">
        <v>0</v>
      </c>
      <c r="G39" s="93">
        <f>'TRE-AP'!$D$20</f>
        <v>643.44000000000005</v>
      </c>
    </row>
    <row r="40" spans="1:7" s="81" customFormat="1" ht="30" customHeight="1">
      <c r="A40" s="94">
        <v>14000</v>
      </c>
      <c r="B40" s="95" t="s">
        <v>83</v>
      </c>
      <c r="C40" s="96"/>
      <c r="D40" s="96"/>
      <c r="E40" s="97"/>
      <c r="F40" s="96"/>
      <c r="G40" s="98"/>
    </row>
    <row r="41" spans="1:7" s="103" customFormat="1" ht="69.75" customHeight="1">
      <c r="A41" s="157" t="s">
        <v>84</v>
      </c>
      <c r="B41" s="158"/>
      <c r="C41" s="99" t="s">
        <v>85</v>
      </c>
      <c r="D41" s="99" t="s">
        <v>118</v>
      </c>
      <c r="E41" s="100" t="s">
        <v>86</v>
      </c>
      <c r="F41" s="101" t="s">
        <v>87</v>
      </c>
      <c r="G41" s="102" t="s">
        <v>86</v>
      </c>
    </row>
    <row r="42" spans="1:7" s="57" customFormat="1" ht="19.5" customHeight="1">
      <c r="A42" s="21" t="s">
        <v>76</v>
      </c>
      <c r="B42" s="22"/>
      <c r="C42" s="22"/>
      <c r="D42" s="22"/>
      <c r="E42" s="22"/>
      <c r="F42" s="22"/>
      <c r="G42" s="22"/>
    </row>
    <row r="43" spans="1:7" s="57" customFormat="1" ht="19.5" customHeight="1">
      <c r="A43" s="159" t="s">
        <v>120</v>
      </c>
      <c r="B43" s="148"/>
      <c r="C43" s="148"/>
      <c r="D43" s="148"/>
      <c r="E43" s="148"/>
      <c r="F43" s="148"/>
      <c r="G43" s="148"/>
    </row>
    <row r="44" spans="1:7" s="57" customFormat="1" ht="19.5" customHeight="1">
      <c r="A44" s="148" t="s">
        <v>88</v>
      </c>
      <c r="B44" s="148"/>
      <c r="C44" s="148"/>
      <c r="D44" s="148"/>
      <c r="E44" s="148"/>
      <c r="F44" s="148"/>
      <c r="G44" s="148"/>
    </row>
    <row r="45" spans="1:7" s="57" customFormat="1" ht="19.5" customHeight="1">
      <c r="A45" s="148" t="s">
        <v>89</v>
      </c>
      <c r="B45" s="148"/>
      <c r="C45" s="148"/>
      <c r="D45" s="148"/>
      <c r="E45" s="148"/>
      <c r="F45" s="148"/>
      <c r="G45" s="148"/>
    </row>
  </sheetData>
  <mergeCells count="19">
    <mergeCell ref="A7:G7"/>
    <mergeCell ref="A1:B1"/>
    <mergeCell ref="A2:B2"/>
    <mergeCell ref="A3:B3"/>
    <mergeCell ref="A4:B4"/>
    <mergeCell ref="A5:G5"/>
    <mergeCell ref="A41:B41"/>
    <mergeCell ref="A43:G43"/>
    <mergeCell ref="A44:G44"/>
    <mergeCell ref="A45:G45"/>
    <mergeCell ref="A9:B9"/>
    <mergeCell ref="C9:G9"/>
    <mergeCell ref="A10:A11"/>
    <mergeCell ref="B10:B11"/>
    <mergeCell ref="C10:C11"/>
    <mergeCell ref="D10:D11"/>
    <mergeCell ref="E10:E11"/>
    <mergeCell ref="F10:F11"/>
    <mergeCell ref="G10:G1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7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50</v>
      </c>
      <c r="C11" s="32" t="s">
        <v>51</v>
      </c>
      <c r="D11" s="47">
        <v>872</v>
      </c>
      <c r="E11" s="47">
        <v>169</v>
      </c>
      <c r="F11" s="47">
        <v>46</v>
      </c>
      <c r="G11" s="34">
        <v>0</v>
      </c>
      <c r="H11" s="47">
        <v>1042</v>
      </c>
      <c r="I11" s="47">
        <v>1315</v>
      </c>
      <c r="J11" s="35">
        <f>H11+I11</f>
        <v>2357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872</v>
      </c>
      <c r="E12" s="37">
        <f t="shared" si="0"/>
        <v>169</v>
      </c>
      <c r="F12" s="37">
        <f t="shared" si="0"/>
        <v>46</v>
      </c>
      <c r="G12" s="37">
        <f t="shared" si="0"/>
        <v>0</v>
      </c>
      <c r="H12" s="37">
        <f t="shared" si="0"/>
        <v>1042</v>
      </c>
      <c r="I12" s="37">
        <f t="shared" si="0"/>
        <v>1315</v>
      </c>
      <c r="J12" s="38">
        <f t="shared" si="0"/>
        <v>2357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511.39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52</v>
      </c>
      <c r="C11" s="32" t="s">
        <v>53</v>
      </c>
      <c r="D11" s="47">
        <v>821</v>
      </c>
      <c r="E11" s="47">
        <v>142</v>
      </c>
      <c r="F11" s="47">
        <v>41</v>
      </c>
      <c r="G11" s="34">
        <v>0</v>
      </c>
      <c r="H11" s="47">
        <v>903</v>
      </c>
      <c r="I11" s="47">
        <v>1082</v>
      </c>
      <c r="J11" s="35">
        <f>H11+I11</f>
        <v>1985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821</v>
      </c>
      <c r="E12" s="37">
        <f t="shared" si="0"/>
        <v>142</v>
      </c>
      <c r="F12" s="37">
        <f t="shared" si="0"/>
        <v>41</v>
      </c>
      <c r="G12" s="37">
        <f t="shared" si="0"/>
        <v>0</v>
      </c>
      <c r="H12" s="37">
        <f t="shared" si="0"/>
        <v>903</v>
      </c>
      <c r="I12" s="37">
        <f t="shared" si="0"/>
        <v>1082</v>
      </c>
      <c r="J12" s="38">
        <f t="shared" si="0"/>
        <v>1985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705.61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7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54</v>
      </c>
      <c r="C11" s="32" t="s">
        <v>55</v>
      </c>
      <c r="D11" s="47">
        <v>489</v>
      </c>
      <c r="E11" s="47">
        <v>104</v>
      </c>
      <c r="F11" s="47">
        <v>15</v>
      </c>
      <c r="G11" s="34">
        <v>0</v>
      </c>
      <c r="H11" s="47">
        <v>490</v>
      </c>
      <c r="I11" s="47">
        <v>795</v>
      </c>
      <c r="J11" s="35">
        <f>H11+I11</f>
        <v>1285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489</v>
      </c>
      <c r="E12" s="37">
        <f t="shared" si="0"/>
        <v>104</v>
      </c>
      <c r="F12" s="37">
        <f t="shared" si="0"/>
        <v>15</v>
      </c>
      <c r="G12" s="37">
        <f t="shared" si="0"/>
        <v>0</v>
      </c>
      <c r="H12" s="37">
        <f t="shared" si="0"/>
        <v>490</v>
      </c>
      <c r="I12" s="37">
        <f t="shared" si="0"/>
        <v>795</v>
      </c>
      <c r="J12" s="38">
        <f t="shared" si="0"/>
        <v>1285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427.93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4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56</v>
      </c>
      <c r="C11" s="32" t="s">
        <v>57</v>
      </c>
      <c r="D11" s="47">
        <v>1274</v>
      </c>
      <c r="E11" s="47">
        <v>183</v>
      </c>
      <c r="F11" s="47">
        <v>410</v>
      </c>
      <c r="G11" s="34">
        <v>0</v>
      </c>
      <c r="H11" s="47">
        <v>1642</v>
      </c>
      <c r="I11" s="47">
        <v>2426</v>
      </c>
      <c r="J11" s="35">
        <f>H11+I11</f>
        <v>4068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1274</v>
      </c>
      <c r="E12" s="37">
        <f t="shared" si="0"/>
        <v>183</v>
      </c>
      <c r="F12" s="37">
        <f t="shared" si="0"/>
        <v>410</v>
      </c>
      <c r="G12" s="37">
        <f t="shared" si="0"/>
        <v>0</v>
      </c>
      <c r="H12" s="37">
        <f t="shared" si="0"/>
        <v>1642</v>
      </c>
      <c r="I12" s="37">
        <f t="shared" si="0"/>
        <v>2426</v>
      </c>
      <c r="J12" s="38">
        <f t="shared" si="0"/>
        <v>4068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318.38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59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58</v>
      </c>
      <c r="C11" s="32" t="s">
        <v>59</v>
      </c>
      <c r="D11" s="47">
        <v>455</v>
      </c>
      <c r="E11" s="47">
        <v>97</v>
      </c>
      <c r="F11" s="47">
        <v>0</v>
      </c>
      <c r="G11" s="34">
        <v>0</v>
      </c>
      <c r="H11" s="47">
        <v>458</v>
      </c>
      <c r="I11" s="47">
        <v>683</v>
      </c>
      <c r="J11" s="35">
        <f>H11+I11</f>
        <v>1141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455</v>
      </c>
      <c r="E12" s="37">
        <f t="shared" si="0"/>
        <v>97</v>
      </c>
      <c r="F12" s="37">
        <f t="shared" si="0"/>
        <v>0</v>
      </c>
      <c r="G12" s="37">
        <f t="shared" si="0"/>
        <v>0</v>
      </c>
      <c r="H12" s="37">
        <f t="shared" si="0"/>
        <v>458</v>
      </c>
      <c r="I12" s="37">
        <f t="shared" si="0"/>
        <v>683</v>
      </c>
      <c r="J12" s="38">
        <f t="shared" si="0"/>
        <v>1141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0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60</v>
      </c>
      <c r="C11" s="32" t="s">
        <v>61</v>
      </c>
      <c r="D11" s="47">
        <v>824</v>
      </c>
      <c r="E11" s="47">
        <v>129</v>
      </c>
      <c r="F11" s="47">
        <v>32</v>
      </c>
      <c r="G11" s="34">
        <v>0</v>
      </c>
      <c r="H11" s="47">
        <v>969</v>
      </c>
      <c r="I11" s="47">
        <v>1022</v>
      </c>
      <c r="J11" s="35">
        <f>H11+I11</f>
        <v>1991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824</v>
      </c>
      <c r="E12" s="37">
        <f t="shared" si="0"/>
        <v>129</v>
      </c>
      <c r="F12" s="37">
        <f t="shared" si="0"/>
        <v>32</v>
      </c>
      <c r="G12" s="37">
        <f t="shared" si="0"/>
        <v>0</v>
      </c>
      <c r="H12" s="37">
        <f t="shared" si="0"/>
        <v>969</v>
      </c>
      <c r="I12" s="37">
        <f t="shared" si="0"/>
        <v>1022</v>
      </c>
      <c r="J12" s="38">
        <f t="shared" si="0"/>
        <v>1991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541.08000000000004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62</v>
      </c>
      <c r="C11" s="32" t="s">
        <v>63</v>
      </c>
      <c r="D11" s="47">
        <v>257</v>
      </c>
      <c r="E11" s="47">
        <v>59</v>
      </c>
      <c r="F11" s="47">
        <v>0</v>
      </c>
      <c r="G11" s="34">
        <v>0</v>
      </c>
      <c r="H11" s="47">
        <v>240</v>
      </c>
      <c r="I11" s="47">
        <v>354</v>
      </c>
      <c r="J11" s="35">
        <f>H11+I11</f>
        <v>594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257</v>
      </c>
      <c r="E12" s="37">
        <f t="shared" si="0"/>
        <v>59</v>
      </c>
      <c r="F12" s="37">
        <f t="shared" si="0"/>
        <v>0</v>
      </c>
      <c r="G12" s="37">
        <f t="shared" si="0"/>
        <v>0</v>
      </c>
      <c r="H12" s="37">
        <f t="shared" si="0"/>
        <v>240</v>
      </c>
      <c r="I12" s="37">
        <f t="shared" si="0"/>
        <v>354</v>
      </c>
      <c r="J12" s="38">
        <f t="shared" si="0"/>
        <v>594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0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64</v>
      </c>
      <c r="C11" s="32" t="s">
        <v>65</v>
      </c>
      <c r="D11" s="47">
        <v>497</v>
      </c>
      <c r="E11" s="47">
        <v>104</v>
      </c>
      <c r="F11" s="47">
        <v>3</v>
      </c>
      <c r="G11" s="34">
        <v>0</v>
      </c>
      <c r="H11" s="47">
        <v>606</v>
      </c>
      <c r="I11" s="47">
        <v>935</v>
      </c>
      <c r="J11" s="35">
        <f>H11+I11</f>
        <v>1541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497</v>
      </c>
      <c r="E12" s="37">
        <f t="shared" si="0"/>
        <v>104</v>
      </c>
      <c r="F12" s="37">
        <f t="shared" si="0"/>
        <v>3</v>
      </c>
      <c r="G12" s="37">
        <f t="shared" si="0"/>
        <v>0</v>
      </c>
      <c r="H12" s="37">
        <f t="shared" si="0"/>
        <v>606</v>
      </c>
      <c r="I12" s="37">
        <f t="shared" si="0"/>
        <v>935</v>
      </c>
      <c r="J12" s="38">
        <f t="shared" si="0"/>
        <v>1541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486.53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67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66</v>
      </c>
      <c r="C11" s="32" t="s">
        <v>67</v>
      </c>
      <c r="D11" s="47">
        <v>2219</v>
      </c>
      <c r="E11" s="47">
        <v>368</v>
      </c>
      <c r="F11" s="47">
        <v>189</v>
      </c>
      <c r="G11" s="34">
        <v>0</v>
      </c>
      <c r="H11" s="47">
        <v>2790</v>
      </c>
      <c r="I11" s="47">
        <v>3592</v>
      </c>
      <c r="J11" s="35">
        <f>H11+I11</f>
        <v>6382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2219</v>
      </c>
      <c r="E12" s="37">
        <f t="shared" si="0"/>
        <v>368</v>
      </c>
      <c r="F12" s="37">
        <f t="shared" si="0"/>
        <v>189</v>
      </c>
      <c r="G12" s="37">
        <f t="shared" si="0"/>
        <v>0</v>
      </c>
      <c r="H12" s="37">
        <f t="shared" si="0"/>
        <v>2790</v>
      </c>
      <c r="I12" s="37">
        <f t="shared" si="0"/>
        <v>3592</v>
      </c>
      <c r="J12" s="38">
        <f t="shared" si="0"/>
        <v>6382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486.45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8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69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68</v>
      </c>
      <c r="C11" s="32" t="s">
        <v>69</v>
      </c>
      <c r="D11" s="47">
        <v>258</v>
      </c>
      <c r="E11" s="47">
        <v>34</v>
      </c>
      <c r="F11" s="47">
        <v>20</v>
      </c>
      <c r="G11" s="34">
        <v>0</v>
      </c>
      <c r="H11" s="47">
        <v>289</v>
      </c>
      <c r="I11" s="47">
        <v>381</v>
      </c>
      <c r="J11" s="35">
        <f>H11+I11</f>
        <v>670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258</v>
      </c>
      <c r="E12" s="37">
        <f t="shared" si="0"/>
        <v>34</v>
      </c>
      <c r="F12" s="37">
        <f t="shared" si="0"/>
        <v>20</v>
      </c>
      <c r="G12" s="37">
        <f t="shared" si="0"/>
        <v>0</v>
      </c>
      <c r="H12" s="37">
        <f t="shared" si="0"/>
        <v>289</v>
      </c>
      <c r="I12" s="37">
        <f t="shared" si="0"/>
        <v>381</v>
      </c>
      <c r="J12" s="38">
        <f t="shared" si="0"/>
        <v>670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408.87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H42"/>
  <sheetViews>
    <sheetView showGridLines="0" workbookViewId="0">
      <selection activeCell="C21" sqref="C21:C22"/>
    </sheetView>
  </sheetViews>
  <sheetFormatPr defaultColWidth="10.7109375" defaultRowHeight="12.75"/>
  <cols>
    <col min="1" max="2" width="20.7109375" style="28" customWidth="1"/>
    <col min="3" max="5" width="30.7109375" style="28" customWidth="1"/>
    <col min="6" max="6" width="10.7109375" style="28" customWidth="1"/>
    <col min="7" max="8" width="15.7109375" style="28" customWidth="1"/>
    <col min="9" max="10" width="10.7109375" style="28" customWidth="1"/>
    <col min="11" max="16384" width="10.7109375" style="28"/>
  </cols>
  <sheetData>
    <row r="1" spans="1:8" s="55" customFormat="1" ht="30" customHeight="1">
      <c r="A1" s="55" t="s">
        <v>0</v>
      </c>
    </row>
    <row r="2" spans="1:8" s="55" customFormat="1" ht="30" customHeight="1">
      <c r="A2" s="176" t="s">
        <v>1</v>
      </c>
      <c r="B2" s="176"/>
      <c r="C2" s="51" t="s">
        <v>2</v>
      </c>
      <c r="D2" s="50"/>
    </row>
    <row r="3" spans="1:8" s="55" customFormat="1" ht="30" customHeight="1">
      <c r="A3" s="176" t="s">
        <v>3</v>
      </c>
      <c r="B3" s="176"/>
      <c r="C3" s="51" t="s">
        <v>4</v>
      </c>
      <c r="D3" s="50"/>
    </row>
    <row r="4" spans="1:8" s="55" customFormat="1" ht="39.75" customHeight="1">
      <c r="A4" s="79" t="s">
        <v>5</v>
      </c>
      <c r="B4" s="50"/>
      <c r="C4" s="52" t="str">
        <f>JE!C4</f>
        <v>AGOSTO</v>
      </c>
      <c r="D4" s="52" t="str">
        <f>JE!D4</f>
        <v>2024</v>
      </c>
    </row>
    <row r="5" spans="1:8" ht="15" customHeight="1"/>
    <row r="6" spans="1:8" s="48" customFormat="1" ht="30" customHeight="1">
      <c r="A6" s="177" t="s">
        <v>90</v>
      </c>
      <c r="B6" s="177"/>
      <c r="C6" s="177"/>
      <c r="D6" s="177"/>
      <c r="E6" s="177"/>
    </row>
    <row r="7" spans="1:8" ht="15" customHeight="1">
      <c r="A7" s="26"/>
      <c r="B7" s="26"/>
      <c r="C7" s="26"/>
      <c r="D7" s="26"/>
      <c r="E7" s="26"/>
    </row>
    <row r="8" spans="1:8" ht="15" customHeight="1"/>
    <row r="9" spans="1:8" ht="39.75" customHeight="1">
      <c r="A9" s="178" t="s">
        <v>8</v>
      </c>
      <c r="B9" s="179"/>
      <c r="C9" s="179" t="s">
        <v>91</v>
      </c>
      <c r="D9" s="179"/>
      <c r="E9" s="114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8</v>
      </c>
      <c r="F9" s="115"/>
      <c r="G9" s="115"/>
      <c r="H9" s="115"/>
    </row>
    <row r="10" spans="1:8" ht="30" customHeight="1">
      <c r="A10" s="172" t="s">
        <v>10</v>
      </c>
      <c r="B10" s="174" t="s">
        <v>11</v>
      </c>
      <c r="C10" s="116" t="s">
        <v>14</v>
      </c>
      <c r="D10" s="116" t="s">
        <v>92</v>
      </c>
      <c r="E10" s="117" t="s">
        <v>93</v>
      </c>
      <c r="F10" s="115"/>
      <c r="G10" s="115"/>
      <c r="H10" s="115"/>
    </row>
    <row r="11" spans="1:8" ht="15" customHeight="1">
      <c r="A11" s="173"/>
      <c r="B11" s="175"/>
      <c r="C11" s="118" t="s">
        <v>94</v>
      </c>
      <c r="D11" s="118" t="s">
        <v>95</v>
      </c>
      <c r="E11" s="119" t="s">
        <v>96</v>
      </c>
      <c r="F11" s="115"/>
      <c r="G11" s="120" t="s">
        <v>97</v>
      </c>
      <c r="H11" s="120"/>
    </row>
    <row r="12" spans="1:8" s="27" customFormat="1" ht="24.75" customHeight="1">
      <c r="A12" s="121" t="s">
        <v>20</v>
      </c>
      <c r="B12" s="122" t="s">
        <v>21</v>
      </c>
      <c r="C12" s="123">
        <f>QUANT_BENEFICIÁRIOS_JE!E11</f>
        <v>1</v>
      </c>
      <c r="D12" s="124">
        <v>1075.0700000000002</v>
      </c>
      <c r="E12" s="125">
        <f t="shared" ref="E12:E40" si="0">ROUND(IFERROR((D12/C12)/$E$9,0),2)</f>
        <v>134.38</v>
      </c>
      <c r="F12" s="126"/>
      <c r="G12" s="127">
        <f>TSE!$D$18</f>
        <v>134.38</v>
      </c>
      <c r="H12" s="128">
        <f t="shared" ref="H12:H40" si="1">E12-G12</f>
        <v>0</v>
      </c>
    </row>
    <row r="13" spans="1:8" s="27" customFormat="1" ht="24.75" customHeight="1">
      <c r="A13" s="129" t="s">
        <v>22</v>
      </c>
      <c r="B13" s="130" t="s">
        <v>23</v>
      </c>
      <c r="C13" s="131">
        <f>QUANT_BENEFICIÁRIOS_JE!E12</f>
        <v>0</v>
      </c>
      <c r="D13" s="132">
        <v>0</v>
      </c>
      <c r="E13" s="133">
        <f t="shared" si="0"/>
        <v>0</v>
      </c>
      <c r="F13" s="126"/>
      <c r="G13" s="127">
        <f>'TRE-AC'!$D$18</f>
        <v>0</v>
      </c>
      <c r="H13" s="128">
        <f t="shared" si="1"/>
        <v>0</v>
      </c>
    </row>
    <row r="14" spans="1:8" s="27" customFormat="1" ht="24.75" customHeight="1">
      <c r="A14" s="129" t="s">
        <v>24</v>
      </c>
      <c r="B14" s="130" t="s">
        <v>25</v>
      </c>
      <c r="C14" s="131">
        <f>QUANT_BENEFICIÁRIOS_JE!E13</f>
        <v>51</v>
      </c>
      <c r="D14" s="132">
        <v>105199.74</v>
      </c>
      <c r="E14" s="133">
        <f t="shared" si="0"/>
        <v>257.83999999999997</v>
      </c>
      <c r="F14" s="126"/>
      <c r="G14" s="127">
        <f>'TRE-AL'!$D$18</f>
        <v>257.83999999999997</v>
      </c>
      <c r="H14" s="128">
        <f t="shared" si="1"/>
        <v>0</v>
      </c>
    </row>
    <row r="15" spans="1:8" s="27" customFormat="1" ht="24.75" customHeight="1">
      <c r="A15" s="129" t="s">
        <v>26</v>
      </c>
      <c r="B15" s="130" t="s">
        <v>27</v>
      </c>
      <c r="C15" s="131">
        <f>QUANT_BENEFICIÁRIOS_JE!E14</f>
        <v>8</v>
      </c>
      <c r="D15" s="132">
        <v>107054.59000000001</v>
      </c>
      <c r="E15" s="133">
        <f t="shared" si="0"/>
        <v>1672.73</v>
      </c>
      <c r="F15" s="126"/>
      <c r="G15" s="127">
        <f>'TRE-AM'!$D$18</f>
        <v>1672.73</v>
      </c>
      <c r="H15" s="128">
        <f t="shared" si="1"/>
        <v>0</v>
      </c>
    </row>
    <row r="16" spans="1:8" s="27" customFormat="1" ht="24.75" customHeight="1">
      <c r="A16" s="129" t="s">
        <v>28</v>
      </c>
      <c r="B16" s="130" t="s">
        <v>29</v>
      </c>
      <c r="C16" s="131">
        <f>QUANT_BENEFICIÁRIOS_JE!E15</f>
        <v>60</v>
      </c>
      <c r="D16" s="132">
        <v>304713.58</v>
      </c>
      <c r="E16" s="133">
        <f t="shared" si="0"/>
        <v>634.82000000000005</v>
      </c>
      <c r="F16" s="126"/>
      <c r="G16" s="127">
        <f>'TRE-BA'!$D$18</f>
        <v>634.82000000000005</v>
      </c>
      <c r="H16" s="128">
        <f t="shared" si="1"/>
        <v>0</v>
      </c>
    </row>
    <row r="17" spans="1:8" s="27" customFormat="1" ht="24.75" customHeight="1">
      <c r="A17" s="129" t="s">
        <v>30</v>
      </c>
      <c r="B17" s="130" t="s">
        <v>31</v>
      </c>
      <c r="C17" s="131">
        <f>QUANT_BENEFICIÁRIOS_JE!E16</f>
        <v>16</v>
      </c>
      <c r="D17" s="132">
        <v>26547.970000000005</v>
      </c>
      <c r="E17" s="133">
        <f t="shared" si="0"/>
        <v>207.41</v>
      </c>
      <c r="F17" s="126"/>
      <c r="G17" s="127">
        <f>'TRE-CE'!$D$18</f>
        <v>207.41</v>
      </c>
      <c r="H17" s="128">
        <f t="shared" si="1"/>
        <v>0</v>
      </c>
    </row>
    <row r="18" spans="1:8" s="27" customFormat="1" ht="24.75" customHeight="1">
      <c r="A18" s="129" t="s">
        <v>32</v>
      </c>
      <c r="B18" s="130" t="s">
        <v>33</v>
      </c>
      <c r="C18" s="131">
        <f>QUANT_BENEFICIÁRIOS_JE!E17</f>
        <v>5</v>
      </c>
      <c r="D18" s="132">
        <v>1164.7599999999998</v>
      </c>
      <c r="E18" s="133">
        <f t="shared" si="0"/>
        <v>29.12</v>
      </c>
      <c r="F18" s="126"/>
      <c r="G18" s="127">
        <f>'TRE-DF'!$D$18</f>
        <v>29.12</v>
      </c>
      <c r="H18" s="128">
        <f t="shared" si="1"/>
        <v>0</v>
      </c>
    </row>
    <row r="19" spans="1:8" s="27" customFormat="1" ht="24.75" customHeight="1">
      <c r="A19" s="129" t="s">
        <v>34</v>
      </c>
      <c r="B19" s="130" t="s">
        <v>35</v>
      </c>
      <c r="C19" s="131">
        <f>QUANT_BENEFICIÁRIOS_JE!E18</f>
        <v>4</v>
      </c>
      <c r="D19" s="132">
        <v>5199.76</v>
      </c>
      <c r="E19" s="133">
        <f t="shared" si="0"/>
        <v>162.49</v>
      </c>
      <c r="F19" s="126"/>
      <c r="G19" s="127">
        <f>'TRE-ES'!$D$18</f>
        <v>162.49</v>
      </c>
      <c r="H19" s="128">
        <f t="shared" si="1"/>
        <v>0</v>
      </c>
    </row>
    <row r="20" spans="1:8" s="27" customFormat="1" ht="24.75" customHeight="1">
      <c r="A20" s="129" t="s">
        <v>36</v>
      </c>
      <c r="B20" s="130" t="s">
        <v>37</v>
      </c>
      <c r="C20" s="131">
        <f>QUANT_BENEFICIÁRIOS_JE!E19</f>
        <v>14</v>
      </c>
      <c r="D20" s="132">
        <v>48166.37</v>
      </c>
      <c r="E20" s="133">
        <f t="shared" si="0"/>
        <v>430.06</v>
      </c>
      <c r="F20" s="126"/>
      <c r="G20" s="127">
        <f>'TRE-GO'!$D$18</f>
        <v>430.06</v>
      </c>
      <c r="H20" s="128">
        <f t="shared" si="1"/>
        <v>0</v>
      </c>
    </row>
    <row r="21" spans="1:8" s="27" customFormat="1" ht="24.75" customHeight="1">
      <c r="A21" s="129" t="s">
        <v>38</v>
      </c>
      <c r="B21" s="130" t="s">
        <v>39</v>
      </c>
      <c r="C21" s="131">
        <f>QUANT_BENEFICIÁRIOS_JE!E20</f>
        <v>6</v>
      </c>
      <c r="D21" s="132">
        <v>27059.870000000003</v>
      </c>
      <c r="E21" s="133">
        <f t="shared" si="0"/>
        <v>563.75</v>
      </c>
      <c r="F21" s="126"/>
      <c r="G21" s="127">
        <f>'TRE-MA'!$D$18</f>
        <v>563.75</v>
      </c>
      <c r="H21" s="128">
        <f t="shared" si="1"/>
        <v>0</v>
      </c>
    </row>
    <row r="22" spans="1:8" s="27" customFormat="1" ht="24.75" customHeight="1">
      <c r="A22" s="129" t="s">
        <v>40</v>
      </c>
      <c r="B22" s="130" t="s">
        <v>41</v>
      </c>
      <c r="C22" s="131">
        <f>QUANT_BENEFICIÁRIOS_JE!E21</f>
        <v>0</v>
      </c>
      <c r="D22" s="132">
        <v>0</v>
      </c>
      <c r="E22" s="133">
        <f t="shared" si="0"/>
        <v>0</v>
      </c>
      <c r="F22" s="126"/>
      <c r="G22" s="127">
        <f>'TRE-MT'!$D$18</f>
        <v>0</v>
      </c>
      <c r="H22" s="128">
        <f t="shared" si="1"/>
        <v>0</v>
      </c>
    </row>
    <row r="23" spans="1:8" s="27" customFormat="1" ht="24.75" customHeight="1">
      <c r="A23" s="129" t="s">
        <v>42</v>
      </c>
      <c r="B23" s="130" t="s">
        <v>43</v>
      </c>
      <c r="C23" s="131">
        <f>QUANT_BENEFICIÁRIOS_JE!E22</f>
        <v>0</v>
      </c>
      <c r="D23" s="132">
        <v>0</v>
      </c>
      <c r="E23" s="133">
        <f t="shared" si="0"/>
        <v>0</v>
      </c>
      <c r="F23" s="126"/>
      <c r="G23" s="127">
        <f>'TRE-MS'!$D$18</f>
        <v>0</v>
      </c>
      <c r="H23" s="128">
        <f t="shared" si="1"/>
        <v>0</v>
      </c>
    </row>
    <row r="24" spans="1:8" s="27" customFormat="1" ht="24.75" customHeight="1">
      <c r="A24" s="129" t="s">
        <v>44</v>
      </c>
      <c r="B24" s="130" t="s">
        <v>45</v>
      </c>
      <c r="C24" s="131">
        <f>QUANT_BENEFICIÁRIOS_JE!E23</f>
        <v>61</v>
      </c>
      <c r="D24" s="132">
        <v>230956.94000000006</v>
      </c>
      <c r="E24" s="133">
        <f t="shared" si="0"/>
        <v>473.27</v>
      </c>
      <c r="F24" s="126"/>
      <c r="G24" s="127">
        <f>'TRE-MG'!$D$18</f>
        <v>473.27</v>
      </c>
      <c r="H24" s="128">
        <f t="shared" si="1"/>
        <v>0</v>
      </c>
    </row>
    <row r="25" spans="1:8" s="27" customFormat="1" ht="24.75" customHeight="1">
      <c r="A25" s="129" t="s">
        <v>46</v>
      </c>
      <c r="B25" s="130" t="s">
        <v>47</v>
      </c>
      <c r="C25" s="131">
        <f>QUANT_BENEFICIÁRIOS_JE!E24</f>
        <v>17</v>
      </c>
      <c r="D25" s="132">
        <v>78669.039999999994</v>
      </c>
      <c r="E25" s="133">
        <f t="shared" si="0"/>
        <v>578.45000000000005</v>
      </c>
      <c r="F25" s="126"/>
      <c r="G25" s="127">
        <f>'TRE-PA'!$D$18</f>
        <v>578.45000000000005</v>
      </c>
      <c r="H25" s="128">
        <f t="shared" si="1"/>
        <v>0</v>
      </c>
    </row>
    <row r="26" spans="1:8" s="27" customFormat="1" ht="24.75" customHeight="1">
      <c r="A26" s="129" t="s">
        <v>48</v>
      </c>
      <c r="B26" s="130" t="s">
        <v>49</v>
      </c>
      <c r="C26" s="131">
        <f>QUANT_BENEFICIÁRIOS_JE!E25</f>
        <v>0</v>
      </c>
      <c r="D26" s="132">
        <v>1948.5900000000001</v>
      </c>
      <c r="E26" s="133">
        <f t="shared" si="0"/>
        <v>0</v>
      </c>
      <c r="F26" s="126"/>
      <c r="G26" s="127">
        <f>'TRE-PB'!$D$18</f>
        <v>0</v>
      </c>
      <c r="H26" s="128">
        <f t="shared" si="1"/>
        <v>0</v>
      </c>
    </row>
    <row r="27" spans="1:8" s="27" customFormat="1" ht="24.75" customHeight="1">
      <c r="A27" s="129" t="s">
        <v>50</v>
      </c>
      <c r="B27" s="130" t="s">
        <v>51</v>
      </c>
      <c r="C27" s="131">
        <f>QUANT_BENEFICIÁRIOS_JE!E26</f>
        <v>46</v>
      </c>
      <c r="D27" s="132">
        <v>188192.41</v>
      </c>
      <c r="E27" s="133">
        <f t="shared" si="0"/>
        <v>511.39</v>
      </c>
      <c r="F27" s="126"/>
      <c r="G27" s="127">
        <f>'TRE-PR'!$D$18</f>
        <v>511.39</v>
      </c>
      <c r="H27" s="128">
        <f t="shared" si="1"/>
        <v>0</v>
      </c>
    </row>
    <row r="28" spans="1:8" s="27" customFormat="1" ht="24.75" customHeight="1">
      <c r="A28" s="129">
        <v>14117</v>
      </c>
      <c r="B28" s="130" t="s">
        <v>53</v>
      </c>
      <c r="C28" s="131">
        <f>QUANT_BENEFICIÁRIOS_JE!E27</f>
        <v>41</v>
      </c>
      <c r="D28" s="132">
        <v>231438.74</v>
      </c>
      <c r="E28" s="133">
        <f t="shared" si="0"/>
        <v>705.61</v>
      </c>
      <c r="F28" s="126"/>
      <c r="G28" s="127">
        <f>'TRE-PE'!$D$18</f>
        <v>705.61</v>
      </c>
      <c r="H28" s="128">
        <f t="shared" si="1"/>
        <v>0</v>
      </c>
    </row>
    <row r="29" spans="1:8" s="27" customFormat="1" ht="24.75" customHeight="1">
      <c r="A29" s="129" t="s">
        <v>54</v>
      </c>
      <c r="B29" s="130" t="s">
        <v>55</v>
      </c>
      <c r="C29" s="131">
        <f>QUANT_BENEFICIÁRIOS_JE!E28</f>
        <v>15</v>
      </c>
      <c r="D29" s="132">
        <v>51351.509999999995</v>
      </c>
      <c r="E29" s="133">
        <f t="shared" si="0"/>
        <v>427.93</v>
      </c>
      <c r="F29" s="126"/>
      <c r="G29" s="127">
        <f>'TRE-PI'!$D$18</f>
        <v>427.93</v>
      </c>
      <c r="H29" s="128">
        <f t="shared" si="1"/>
        <v>0</v>
      </c>
    </row>
    <row r="30" spans="1:8" s="27" customFormat="1" ht="24.75" customHeight="1">
      <c r="A30" s="129" t="s">
        <v>56</v>
      </c>
      <c r="B30" s="130" t="s">
        <v>57</v>
      </c>
      <c r="C30" s="131">
        <f>QUANT_BENEFICIÁRIOS_JE!E29</f>
        <v>410</v>
      </c>
      <c r="D30" s="132">
        <v>1044274.5900000001</v>
      </c>
      <c r="E30" s="133">
        <f t="shared" si="0"/>
        <v>318.38</v>
      </c>
      <c r="F30" s="126"/>
      <c r="G30" s="127">
        <f>'TRE-RJ'!$D$18</f>
        <v>318.38</v>
      </c>
      <c r="H30" s="128">
        <f t="shared" si="1"/>
        <v>0</v>
      </c>
    </row>
    <row r="31" spans="1:8" s="27" customFormat="1" ht="24.75" customHeight="1">
      <c r="A31" s="129" t="s">
        <v>58</v>
      </c>
      <c r="B31" s="130" t="s">
        <v>59</v>
      </c>
      <c r="C31" s="131">
        <f>QUANT_BENEFICIÁRIOS_JE!E30</f>
        <v>0</v>
      </c>
      <c r="D31" s="132">
        <v>0</v>
      </c>
      <c r="E31" s="133">
        <f t="shared" si="0"/>
        <v>0</v>
      </c>
      <c r="F31" s="126"/>
      <c r="G31" s="127">
        <f>'TRE-RN'!$D$18</f>
        <v>0</v>
      </c>
      <c r="H31" s="128">
        <f t="shared" si="1"/>
        <v>0</v>
      </c>
    </row>
    <row r="32" spans="1:8" s="27" customFormat="1" ht="24.75" customHeight="1">
      <c r="A32" s="129">
        <v>14121</v>
      </c>
      <c r="B32" s="130" t="s">
        <v>61</v>
      </c>
      <c r="C32" s="131">
        <f>QUANT_BENEFICIÁRIOS_JE!E31</f>
        <v>32</v>
      </c>
      <c r="D32" s="132">
        <v>138516.73000000001</v>
      </c>
      <c r="E32" s="133">
        <f t="shared" si="0"/>
        <v>541.08000000000004</v>
      </c>
      <c r="F32" s="126"/>
      <c r="G32" s="127">
        <f>'TRE-RS'!$D$18</f>
        <v>541.08000000000004</v>
      </c>
      <c r="H32" s="128">
        <f t="shared" si="1"/>
        <v>0</v>
      </c>
    </row>
    <row r="33" spans="1:8" s="27" customFormat="1" ht="24.75" customHeight="1">
      <c r="A33" s="129" t="s">
        <v>62</v>
      </c>
      <c r="B33" s="130" t="s">
        <v>63</v>
      </c>
      <c r="C33" s="131">
        <f>QUANT_BENEFICIÁRIOS_JE!E32</f>
        <v>0</v>
      </c>
      <c r="D33" s="132">
        <v>0</v>
      </c>
      <c r="E33" s="133">
        <f t="shared" si="0"/>
        <v>0</v>
      </c>
      <c r="F33" s="126"/>
      <c r="G33" s="127">
        <f>'TRE-RO'!$D$18</f>
        <v>0</v>
      </c>
      <c r="H33" s="128">
        <f t="shared" si="1"/>
        <v>0</v>
      </c>
    </row>
    <row r="34" spans="1:8" s="27" customFormat="1" ht="24.75" customHeight="1">
      <c r="A34" s="129" t="s">
        <v>64</v>
      </c>
      <c r="B34" s="130" t="s">
        <v>65</v>
      </c>
      <c r="C34" s="131">
        <f>QUANT_BENEFICIÁRIOS_JE!E33</f>
        <v>3</v>
      </c>
      <c r="D34" s="132">
        <v>11676.81</v>
      </c>
      <c r="E34" s="133">
        <f t="shared" si="0"/>
        <v>486.53</v>
      </c>
      <c r="F34" s="126"/>
      <c r="G34" s="127">
        <f>'TRE-SC'!$D$18</f>
        <v>486.53</v>
      </c>
      <c r="H34" s="128">
        <f t="shared" si="1"/>
        <v>0</v>
      </c>
    </row>
    <row r="35" spans="1:8" s="27" customFormat="1" ht="24.75" customHeight="1">
      <c r="A35" s="129" t="s">
        <v>66</v>
      </c>
      <c r="B35" s="130" t="s">
        <v>67</v>
      </c>
      <c r="C35" s="131">
        <f>QUANT_BENEFICIÁRIOS_JE!E34</f>
        <v>189</v>
      </c>
      <c r="D35" s="132">
        <v>735517.97000000009</v>
      </c>
      <c r="E35" s="133">
        <f t="shared" si="0"/>
        <v>486.45</v>
      </c>
      <c r="F35" s="126"/>
      <c r="G35" s="127">
        <f>'TRE-SP'!$D$18</f>
        <v>486.45</v>
      </c>
      <c r="H35" s="128">
        <f t="shared" si="1"/>
        <v>0</v>
      </c>
    </row>
    <row r="36" spans="1:8" s="27" customFormat="1" ht="24.75" customHeight="1">
      <c r="A36" s="129" t="s">
        <v>68</v>
      </c>
      <c r="B36" s="130" t="s">
        <v>69</v>
      </c>
      <c r="C36" s="131">
        <f>QUANT_BENEFICIÁRIOS_JE!E35</f>
        <v>20</v>
      </c>
      <c r="D36" s="132">
        <v>65419.5</v>
      </c>
      <c r="E36" s="133">
        <f t="shared" si="0"/>
        <v>408.87</v>
      </c>
      <c r="F36" s="126"/>
      <c r="G36" s="127">
        <f>'TRE-SE'!$D$18</f>
        <v>408.87</v>
      </c>
      <c r="H36" s="128">
        <f t="shared" si="1"/>
        <v>0</v>
      </c>
    </row>
    <row r="37" spans="1:8" s="27" customFormat="1" ht="24.75" customHeight="1">
      <c r="A37" s="129" t="s">
        <v>70</v>
      </c>
      <c r="B37" s="130" t="s">
        <v>71</v>
      </c>
      <c r="C37" s="131">
        <f>QUANT_BENEFICIÁRIOS_JE!E36</f>
        <v>0</v>
      </c>
      <c r="D37" s="132">
        <v>0</v>
      </c>
      <c r="E37" s="133">
        <f t="shared" si="0"/>
        <v>0</v>
      </c>
      <c r="F37" s="126"/>
      <c r="G37" s="127">
        <f>'TRE-TO'!$D$18</f>
        <v>0</v>
      </c>
      <c r="H37" s="128">
        <f t="shared" si="1"/>
        <v>0</v>
      </c>
    </row>
    <row r="38" spans="1:8" s="27" customFormat="1" ht="24.75" customHeight="1">
      <c r="A38" s="129" t="s">
        <v>72</v>
      </c>
      <c r="B38" s="130" t="s">
        <v>73</v>
      </c>
      <c r="C38" s="131">
        <f>QUANT_BENEFICIÁRIOS_JE!E37</f>
        <v>0</v>
      </c>
      <c r="D38" s="132">
        <v>0</v>
      </c>
      <c r="E38" s="133">
        <f t="shared" si="0"/>
        <v>0</v>
      </c>
      <c r="F38" s="126"/>
      <c r="G38" s="127">
        <f>'TRE-RR'!$D$18</f>
        <v>0</v>
      </c>
      <c r="H38" s="128">
        <f t="shared" si="1"/>
        <v>0</v>
      </c>
    </row>
    <row r="39" spans="1:8" s="27" customFormat="1" ht="24.75" customHeight="1">
      <c r="A39" s="134" t="s">
        <v>74</v>
      </c>
      <c r="B39" s="135" t="s">
        <v>75</v>
      </c>
      <c r="C39" s="136">
        <f>QUANT_BENEFICIÁRIOS_JE!E38</f>
        <v>0</v>
      </c>
      <c r="D39" s="137">
        <v>0</v>
      </c>
      <c r="E39" s="138">
        <f t="shared" si="0"/>
        <v>0</v>
      </c>
      <c r="F39" s="126"/>
      <c r="G39" s="127">
        <f>'TRE-AP'!$D$18</f>
        <v>0</v>
      </c>
      <c r="H39" s="128">
        <f t="shared" si="1"/>
        <v>0</v>
      </c>
    </row>
    <row r="40" spans="1:8" s="27" customFormat="1" ht="24.75" customHeight="1">
      <c r="A40" s="139">
        <v>14000</v>
      </c>
      <c r="B40" s="140" t="s">
        <v>98</v>
      </c>
      <c r="C40" s="141">
        <f>SUM(C12:C39)</f>
        <v>999</v>
      </c>
      <c r="D40" s="142">
        <f>SUM(D12:D39)</f>
        <v>3404144.5400000005</v>
      </c>
      <c r="E40" s="143">
        <f t="shared" si="0"/>
        <v>425.94</v>
      </c>
      <c r="F40" s="126"/>
      <c r="G40" s="144">
        <f>JE!$D$18</f>
        <v>425.94</v>
      </c>
      <c r="H40" s="145">
        <f t="shared" si="1"/>
        <v>0</v>
      </c>
    </row>
    <row r="41" spans="1:8" ht="19.5" customHeight="1"/>
    <row r="42" spans="1:8" ht="19.5" customHeight="1"/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7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70</v>
      </c>
      <c r="C11" s="32" t="s">
        <v>71</v>
      </c>
      <c r="D11" s="47">
        <v>277</v>
      </c>
      <c r="E11" s="47">
        <v>51</v>
      </c>
      <c r="F11" s="47">
        <v>0</v>
      </c>
      <c r="G11" s="34">
        <v>0</v>
      </c>
      <c r="H11" s="47">
        <v>279</v>
      </c>
      <c r="I11" s="47">
        <v>371</v>
      </c>
      <c r="J11" s="35">
        <f>H11+I11</f>
        <v>650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277</v>
      </c>
      <c r="E12" s="37">
        <f t="shared" si="0"/>
        <v>51</v>
      </c>
      <c r="F12" s="37">
        <f t="shared" si="0"/>
        <v>0</v>
      </c>
      <c r="G12" s="37">
        <f t="shared" si="0"/>
        <v>0</v>
      </c>
      <c r="H12" s="37">
        <f t="shared" si="0"/>
        <v>279</v>
      </c>
      <c r="I12" s="37">
        <f t="shared" si="0"/>
        <v>371</v>
      </c>
      <c r="J12" s="38">
        <f t="shared" si="0"/>
        <v>650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0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72</v>
      </c>
      <c r="C11" s="32" t="s">
        <v>73</v>
      </c>
      <c r="D11" s="47">
        <v>172</v>
      </c>
      <c r="E11" s="47">
        <v>24</v>
      </c>
      <c r="F11" s="47">
        <v>0</v>
      </c>
      <c r="G11" s="34">
        <v>0</v>
      </c>
      <c r="H11" s="47">
        <v>196</v>
      </c>
      <c r="I11" s="47">
        <v>439</v>
      </c>
      <c r="J11" s="35">
        <f>H11+I11</f>
        <v>635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172</v>
      </c>
      <c r="E12" s="37">
        <f t="shared" si="0"/>
        <v>24</v>
      </c>
      <c r="F12" s="37">
        <f t="shared" si="0"/>
        <v>0</v>
      </c>
      <c r="G12" s="37">
        <f t="shared" si="0"/>
        <v>0</v>
      </c>
      <c r="H12" s="37">
        <f t="shared" si="0"/>
        <v>196</v>
      </c>
      <c r="I12" s="37">
        <f t="shared" si="0"/>
        <v>439</v>
      </c>
      <c r="J12" s="38">
        <f t="shared" si="0"/>
        <v>635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0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4" workbookViewId="0">
      <selection activeCell="D19" sqref="D19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75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74</v>
      </c>
      <c r="C11" s="32" t="s">
        <v>75</v>
      </c>
      <c r="D11" s="47">
        <v>159</v>
      </c>
      <c r="E11" s="47">
        <v>28</v>
      </c>
      <c r="F11" s="47">
        <v>0</v>
      </c>
      <c r="G11" s="34">
        <v>0</v>
      </c>
      <c r="H11" s="47">
        <v>145</v>
      </c>
      <c r="I11" s="47">
        <v>268</v>
      </c>
      <c r="J11" s="35">
        <f>H11+I11</f>
        <v>413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159</v>
      </c>
      <c r="E12" s="37">
        <f t="shared" si="0"/>
        <v>28</v>
      </c>
      <c r="F12" s="37">
        <f t="shared" si="0"/>
        <v>0</v>
      </c>
      <c r="G12" s="37">
        <f t="shared" si="0"/>
        <v>0</v>
      </c>
      <c r="H12" s="37">
        <f t="shared" si="0"/>
        <v>145</v>
      </c>
      <c r="I12" s="37">
        <f t="shared" si="0"/>
        <v>268</v>
      </c>
      <c r="J12" s="38">
        <f t="shared" si="0"/>
        <v>413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0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J24"/>
  <sheetViews>
    <sheetView showGridLines="0" tabSelected="1" topLeftCell="A7" workbookViewId="0">
      <selection activeCell="J21" sqref="J21"/>
    </sheetView>
  </sheetViews>
  <sheetFormatPr defaultColWidth="10.7109375" defaultRowHeight="15"/>
  <cols>
    <col min="1" max="1" width="2.5703125" style="20" customWidth="1"/>
    <col min="2" max="2" width="40.7109375" style="20" customWidth="1"/>
    <col min="3" max="3" width="35.7109375" style="20" customWidth="1"/>
    <col min="4" max="10" width="20.7109375" style="20" customWidth="1"/>
    <col min="11" max="12" width="10.7109375" style="20" customWidth="1"/>
    <col min="13" max="16384" width="10.7109375" style="20"/>
  </cols>
  <sheetData>
    <row r="1" spans="2:10" s="3" customFormat="1" ht="49.5" customHeight="1">
      <c r="B1" s="29" t="s">
        <v>0</v>
      </c>
    </row>
    <row r="2" spans="2:10" s="6" customFormat="1" ht="30" customHeight="1">
      <c r="B2" s="6" t="s">
        <v>1</v>
      </c>
      <c r="C2" s="7" t="s">
        <v>2</v>
      </c>
    </row>
    <row r="3" spans="2:10" s="6" customFormat="1" ht="30" customHeight="1">
      <c r="B3" s="6" t="s">
        <v>3</v>
      </c>
      <c r="C3" s="24" t="s">
        <v>4</v>
      </c>
    </row>
    <row r="4" spans="2:10" s="6" customFormat="1" ht="30" customHeight="1">
      <c r="B4" s="6" t="s">
        <v>5</v>
      </c>
      <c r="C4" s="30" t="s">
        <v>99</v>
      </c>
      <c r="D4" s="31" t="s">
        <v>100</v>
      </c>
    </row>
    <row r="5" spans="2:10" s="4" customFormat="1" ht="39.75" customHeight="1">
      <c r="B5" s="149" t="s">
        <v>6</v>
      </c>
      <c r="C5" s="149"/>
      <c r="D5" s="149"/>
      <c r="E5" s="149"/>
      <c r="F5" s="149"/>
      <c r="G5" s="149"/>
      <c r="H5" s="149"/>
      <c r="I5" s="149"/>
      <c r="J5" s="149"/>
    </row>
    <row r="6" spans="2:10" s="6" customFormat="1" ht="19.5" customHeight="1">
      <c r="B6" s="25"/>
      <c r="C6" s="25"/>
      <c r="D6" s="25"/>
      <c r="E6" s="25"/>
      <c r="F6" s="25"/>
      <c r="G6" s="25"/>
      <c r="H6" s="25"/>
      <c r="I6" s="25"/>
      <c r="J6" s="25"/>
    </row>
    <row r="7" spans="2:10" s="6" customFormat="1" ht="39.75" customHeight="1">
      <c r="B7" s="7" t="s">
        <v>7</v>
      </c>
    </row>
    <row r="8" spans="2:10" ht="39.75" customHeight="1"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</row>
    <row r="9" spans="2:10" ht="30" customHeight="1"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</row>
    <row r="10" spans="2:10" ht="30" customHeight="1"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</row>
    <row r="11" spans="2:10" ht="34.5" customHeight="1">
      <c r="B11" s="32">
        <v>14000</v>
      </c>
      <c r="C11" s="32" t="s">
        <v>98</v>
      </c>
      <c r="D11" s="33">
        <f>SUM('TSE:TRE-AP'!D11)</f>
        <v>17123</v>
      </c>
      <c r="E11" s="33">
        <f>SUM('TSE:TRE-AP'!E11)</f>
        <v>3091</v>
      </c>
      <c r="F11" s="33">
        <f>SUM('TSE:TRE-AP'!F11)</f>
        <v>999</v>
      </c>
      <c r="G11" s="34">
        <v>0</v>
      </c>
      <c r="H11" s="33">
        <f>SUM('TSE:TRE-AP'!H11)</f>
        <v>19785</v>
      </c>
      <c r="I11" s="33">
        <f>SUM('TSE:TRE-AP'!I11)</f>
        <v>27821</v>
      </c>
      <c r="J11" s="35">
        <f>H11+I11</f>
        <v>47606</v>
      </c>
    </row>
    <row r="12" spans="2:10" ht="34.5" customHeight="1">
      <c r="B12" s="183" t="s">
        <v>19</v>
      </c>
      <c r="C12" s="184"/>
      <c r="D12" s="37">
        <f t="shared" ref="D12:J12" si="0">SUM(D11:D11)</f>
        <v>17123</v>
      </c>
      <c r="E12" s="37">
        <f t="shared" si="0"/>
        <v>3091</v>
      </c>
      <c r="F12" s="37">
        <f t="shared" si="0"/>
        <v>999</v>
      </c>
      <c r="G12" s="37">
        <f t="shared" si="0"/>
        <v>0</v>
      </c>
      <c r="H12" s="37">
        <f t="shared" si="0"/>
        <v>19785</v>
      </c>
      <c r="I12" s="37">
        <f t="shared" si="0"/>
        <v>27821</v>
      </c>
      <c r="J12" s="38">
        <f t="shared" si="0"/>
        <v>47606</v>
      </c>
    </row>
    <row r="13" spans="2:10" ht="30" customHeight="1">
      <c r="B13" s="185"/>
      <c r="C13" s="185"/>
      <c r="D13" s="185"/>
      <c r="E13" s="185"/>
      <c r="F13" s="185"/>
      <c r="G13" s="185"/>
      <c r="H13" s="185"/>
      <c r="I13" s="185"/>
      <c r="J13" s="185"/>
    </row>
    <row r="14" spans="2:10" ht="30" customHeight="1">
      <c r="B14" s="186" t="s">
        <v>101</v>
      </c>
      <c r="C14" s="186"/>
      <c r="D14" s="186"/>
      <c r="E14" s="186"/>
      <c r="F14" s="186"/>
      <c r="G14" s="186"/>
      <c r="H14" s="186"/>
      <c r="I14" s="186"/>
      <c r="J14" s="186"/>
    </row>
    <row r="15" spans="2:10" ht="39.75" customHeight="1"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</row>
    <row r="16" spans="2:10" ht="34.5" customHeight="1">
      <c r="B16" s="180" t="s">
        <v>79</v>
      </c>
      <c r="C16" s="181"/>
      <c r="D16" s="39">
        <v>1393.1</v>
      </c>
      <c r="E16" s="40"/>
      <c r="F16" s="41" t="s">
        <v>105</v>
      </c>
      <c r="G16" s="41"/>
      <c r="H16" s="41"/>
      <c r="I16" s="41"/>
      <c r="J16" s="41"/>
    </row>
    <row r="17" spans="2:10" ht="34.5" customHeight="1">
      <c r="B17" s="180" t="s">
        <v>80</v>
      </c>
      <c r="C17" s="181"/>
      <c r="D17" s="39">
        <v>1178.82</v>
      </c>
      <c r="E17" s="40"/>
      <c r="F17" s="41" t="s">
        <v>106</v>
      </c>
      <c r="G17" s="41"/>
      <c r="H17" s="41"/>
      <c r="I17" s="41"/>
      <c r="J17" s="41"/>
    </row>
    <row r="18" spans="2:10" ht="34.5" customHeight="1">
      <c r="B18" s="180" t="s">
        <v>107</v>
      </c>
      <c r="C18" s="181"/>
      <c r="D18" s="39">
        <v>425.94</v>
      </c>
      <c r="E18" s="40"/>
      <c r="F18" s="41" t="s">
        <v>108</v>
      </c>
      <c r="G18" s="41"/>
      <c r="H18" s="41"/>
      <c r="I18" s="41"/>
      <c r="J18" s="41"/>
    </row>
    <row r="19" spans="2:10" ht="34.5" customHeight="1"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</row>
    <row r="20" spans="2:10" ht="34.5" customHeight="1"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</row>
    <row r="21" spans="2:10" ht="19.5" customHeight="1">
      <c r="B21" s="42" t="s">
        <v>112</v>
      </c>
      <c r="C21" s="43"/>
      <c r="D21" s="43"/>
      <c r="E21" s="44"/>
      <c r="F21" s="44"/>
      <c r="G21" s="44"/>
      <c r="H21" s="44"/>
      <c r="I21" s="44"/>
      <c r="J21" s="44"/>
    </row>
    <row r="22" spans="2:10" ht="33.75" customHeight="1"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</row>
    <row r="24" spans="2:10" ht="19.5" customHeight="1">
      <c r="H24" s="45"/>
    </row>
  </sheetData>
  <mergeCells count="21">
    <mergeCell ref="B16:C16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7:C17"/>
    <mergeCell ref="B18:C18"/>
    <mergeCell ref="B19:C19"/>
    <mergeCell ref="B20:C20"/>
    <mergeCell ref="B22:J22"/>
  </mergeCells>
  <printOptions horizontalCentered="1"/>
  <pageMargins left="0.19685039370078741" right="0.19685039370078741" top="0.59055118110236227" bottom="0.39370078740157483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10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20</v>
      </c>
      <c r="C11" s="32" t="s">
        <v>21</v>
      </c>
      <c r="D11" s="47">
        <v>909</v>
      </c>
      <c r="E11" s="47">
        <v>180</v>
      </c>
      <c r="F11" s="47">
        <v>1</v>
      </c>
      <c r="G11" s="34">
        <v>0</v>
      </c>
      <c r="H11" s="47">
        <v>1216</v>
      </c>
      <c r="I11" s="47">
        <v>1948</v>
      </c>
      <c r="J11" s="35">
        <f>H11+I11</f>
        <v>3164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909</v>
      </c>
      <c r="E12" s="37">
        <f t="shared" si="0"/>
        <v>180</v>
      </c>
      <c r="F12" s="37">
        <f t="shared" si="0"/>
        <v>1</v>
      </c>
      <c r="G12" s="37">
        <f t="shared" si="0"/>
        <v>0</v>
      </c>
      <c r="H12" s="37">
        <f t="shared" si="0"/>
        <v>1216</v>
      </c>
      <c r="I12" s="37">
        <f t="shared" si="0"/>
        <v>1948</v>
      </c>
      <c r="J12" s="38">
        <f t="shared" si="0"/>
        <v>3164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39">
        <v>134.38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4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22</v>
      </c>
      <c r="C11" s="32" t="s">
        <v>23</v>
      </c>
      <c r="D11" s="47">
        <v>134</v>
      </c>
      <c r="E11" s="47">
        <v>25</v>
      </c>
      <c r="F11" s="47">
        <v>0</v>
      </c>
      <c r="G11" s="34">
        <v>0</v>
      </c>
      <c r="H11" s="47">
        <v>140</v>
      </c>
      <c r="I11" s="47">
        <v>261</v>
      </c>
      <c r="J11" s="35">
        <f>H11+I11</f>
        <v>401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134</v>
      </c>
      <c r="E12" s="37">
        <f t="shared" si="0"/>
        <v>25</v>
      </c>
      <c r="F12" s="37">
        <f t="shared" si="0"/>
        <v>0</v>
      </c>
      <c r="G12" s="37">
        <f t="shared" si="0"/>
        <v>0</v>
      </c>
      <c r="H12" s="37">
        <f t="shared" si="0"/>
        <v>140</v>
      </c>
      <c r="I12" s="37">
        <f t="shared" si="0"/>
        <v>261</v>
      </c>
      <c r="J12" s="38">
        <f t="shared" si="0"/>
        <v>401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0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4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24</v>
      </c>
      <c r="C11" s="32" t="s">
        <v>25</v>
      </c>
      <c r="D11" s="47">
        <v>316</v>
      </c>
      <c r="E11" s="47">
        <v>66</v>
      </c>
      <c r="F11" s="47">
        <v>51</v>
      </c>
      <c r="G11" s="34">
        <v>0</v>
      </c>
      <c r="H11" s="47">
        <v>352</v>
      </c>
      <c r="I11" s="47">
        <v>526</v>
      </c>
      <c r="J11" s="35">
        <f>H11+I11</f>
        <v>878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316</v>
      </c>
      <c r="E12" s="37">
        <f t="shared" si="0"/>
        <v>66</v>
      </c>
      <c r="F12" s="37">
        <f t="shared" si="0"/>
        <v>51</v>
      </c>
      <c r="G12" s="37">
        <f t="shared" si="0"/>
        <v>0</v>
      </c>
      <c r="H12" s="37">
        <f t="shared" si="0"/>
        <v>352</v>
      </c>
      <c r="I12" s="37">
        <f t="shared" si="0"/>
        <v>526</v>
      </c>
      <c r="J12" s="38">
        <f t="shared" si="0"/>
        <v>878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257.83999999999997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5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48"/>
      <c r="B1" s="49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ht="30" customHeight="1">
      <c r="A3" s="50"/>
      <c r="B3" s="50" t="s">
        <v>3</v>
      </c>
      <c r="C3" s="52" t="s">
        <v>27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5" ht="30" customHeight="1">
      <c r="A4" s="50"/>
      <c r="B4" s="50" t="s">
        <v>5</v>
      </c>
      <c r="C4" s="53" t="s">
        <v>99</v>
      </c>
      <c r="D4" s="54" t="s">
        <v>100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ht="39.75" customHeight="1">
      <c r="A5" s="55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55"/>
      <c r="L5" s="55"/>
      <c r="M5" s="55"/>
      <c r="N5" s="55"/>
      <c r="O5" s="55"/>
    </row>
    <row r="6" spans="1:15" ht="19.5" customHeight="1">
      <c r="A6" s="50"/>
      <c r="B6" s="56"/>
      <c r="C6" s="56"/>
      <c r="D6" s="56"/>
      <c r="E6" s="56"/>
      <c r="F6" s="56"/>
      <c r="G6" s="56"/>
      <c r="H6" s="56"/>
      <c r="I6" s="56"/>
      <c r="J6" s="56"/>
      <c r="K6" s="50"/>
      <c r="L6" s="50"/>
      <c r="M6" s="50"/>
      <c r="N6" s="50"/>
      <c r="O6" s="50"/>
    </row>
    <row r="7" spans="1:15" ht="39.75" customHeight="1">
      <c r="A7" s="50"/>
      <c r="B7" s="51" t="s">
        <v>7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5" ht="39.75" customHeight="1">
      <c r="A8" s="57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57"/>
      <c r="L8" s="57"/>
      <c r="M8" s="57"/>
      <c r="N8" s="57"/>
      <c r="O8" s="57"/>
    </row>
    <row r="9" spans="1:15" ht="30" customHeight="1">
      <c r="A9" s="57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57"/>
      <c r="L9" s="57"/>
      <c r="M9" s="57"/>
      <c r="N9" s="57"/>
      <c r="O9" s="57"/>
    </row>
    <row r="10" spans="1:15" ht="30" customHeight="1">
      <c r="A10" s="57"/>
      <c r="B10" s="155"/>
      <c r="C10" s="156"/>
      <c r="D10" s="156"/>
      <c r="E10" s="156"/>
      <c r="F10" s="156"/>
      <c r="G10" s="156"/>
      <c r="H10" s="58" t="s">
        <v>17</v>
      </c>
      <c r="I10" s="58" t="s">
        <v>18</v>
      </c>
      <c r="J10" s="59" t="s">
        <v>19</v>
      </c>
      <c r="K10" s="57"/>
      <c r="L10" s="57"/>
      <c r="M10" s="57"/>
      <c r="N10" s="57"/>
      <c r="O10" s="57"/>
    </row>
    <row r="11" spans="1:15" ht="34.5" customHeight="1">
      <c r="A11" s="57"/>
      <c r="B11" s="60" t="s">
        <v>26</v>
      </c>
      <c r="C11" s="60" t="s">
        <v>27</v>
      </c>
      <c r="D11" s="61">
        <v>350</v>
      </c>
      <c r="E11" s="62">
        <v>64</v>
      </c>
      <c r="F11" s="63">
        <v>8</v>
      </c>
      <c r="G11" s="64">
        <v>0</v>
      </c>
      <c r="H11" s="65">
        <v>390</v>
      </c>
      <c r="I11" s="66">
        <v>861</v>
      </c>
      <c r="J11" s="67">
        <f>H11+I11</f>
        <v>1251</v>
      </c>
      <c r="K11" s="57"/>
      <c r="L11" s="57"/>
      <c r="M11" s="57"/>
      <c r="N11" s="57"/>
      <c r="O11" s="57"/>
    </row>
    <row r="12" spans="1:15" ht="34.5" customHeight="1">
      <c r="A12" s="57"/>
      <c r="B12" s="183" t="s">
        <v>19</v>
      </c>
      <c r="C12" s="184"/>
      <c r="D12" s="69">
        <f t="shared" ref="D12:J12" si="0">SUM(D11:D11)</f>
        <v>350</v>
      </c>
      <c r="E12" s="69">
        <f t="shared" si="0"/>
        <v>64</v>
      </c>
      <c r="F12" s="69">
        <f t="shared" si="0"/>
        <v>8</v>
      </c>
      <c r="G12" s="69">
        <f t="shared" si="0"/>
        <v>0</v>
      </c>
      <c r="H12" s="69">
        <f t="shared" si="0"/>
        <v>390</v>
      </c>
      <c r="I12" s="69">
        <f t="shared" si="0"/>
        <v>861</v>
      </c>
      <c r="J12" s="70">
        <f t="shared" si="0"/>
        <v>1251</v>
      </c>
      <c r="K12" s="57"/>
      <c r="L12" s="57"/>
      <c r="M12" s="57"/>
      <c r="N12" s="57"/>
      <c r="O12" s="57"/>
    </row>
    <row r="13" spans="1:15" ht="30" customHeight="1">
      <c r="A13" s="57"/>
      <c r="B13" s="185"/>
      <c r="C13" s="185"/>
      <c r="D13" s="185"/>
      <c r="E13" s="185"/>
      <c r="F13" s="185"/>
      <c r="G13" s="185"/>
      <c r="H13" s="185"/>
      <c r="I13" s="185"/>
      <c r="J13" s="185"/>
      <c r="K13" s="57"/>
      <c r="L13" s="57"/>
      <c r="M13" s="57"/>
      <c r="N13" s="57"/>
      <c r="O13" s="57"/>
    </row>
    <row r="14" spans="1:15" ht="30" customHeight="1">
      <c r="A14" s="57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57"/>
      <c r="L14" s="57"/>
      <c r="M14" s="57"/>
      <c r="N14" s="57"/>
      <c r="O14" s="57"/>
    </row>
    <row r="15" spans="1:15" ht="39.75" customHeight="1">
      <c r="A15" s="57"/>
      <c r="B15" s="187" t="s">
        <v>102</v>
      </c>
      <c r="C15" s="188"/>
      <c r="D15" s="68" t="s">
        <v>103</v>
      </c>
      <c r="E15" s="188" t="s">
        <v>104</v>
      </c>
      <c r="F15" s="188"/>
      <c r="G15" s="188"/>
      <c r="H15" s="188"/>
      <c r="I15" s="188"/>
      <c r="J15" s="189"/>
      <c r="K15" s="57"/>
      <c r="L15" s="57"/>
      <c r="M15" s="57"/>
      <c r="N15" s="57"/>
      <c r="O15" s="57"/>
    </row>
    <row r="16" spans="1:15" ht="34.5" customHeight="1">
      <c r="A16" s="57"/>
      <c r="B16" s="180" t="s">
        <v>79</v>
      </c>
      <c r="C16" s="181"/>
      <c r="D16" s="71">
        <v>1393.1</v>
      </c>
      <c r="E16" s="72"/>
      <c r="F16" s="73" t="s">
        <v>115</v>
      </c>
      <c r="G16" s="73"/>
      <c r="H16" s="73"/>
      <c r="I16" s="73"/>
      <c r="J16" s="73"/>
      <c r="K16" s="57"/>
      <c r="L16" s="57"/>
      <c r="M16" s="57"/>
      <c r="N16" s="57"/>
      <c r="O16" s="57"/>
    </row>
    <row r="17" spans="1:15" ht="34.5" customHeight="1">
      <c r="A17" s="57"/>
      <c r="B17" s="180" t="s">
        <v>80</v>
      </c>
      <c r="C17" s="181"/>
      <c r="D17" s="71">
        <v>1178.82</v>
      </c>
      <c r="E17" s="72"/>
      <c r="F17" s="73" t="s">
        <v>116</v>
      </c>
      <c r="G17" s="73"/>
      <c r="H17" s="73"/>
      <c r="I17" s="73"/>
      <c r="J17" s="73"/>
      <c r="K17" s="57"/>
      <c r="L17" s="57"/>
      <c r="M17" s="57"/>
      <c r="N17" s="57"/>
      <c r="O17" s="57"/>
    </row>
    <row r="18" spans="1:15" ht="34.5" customHeight="1">
      <c r="A18" s="57"/>
      <c r="B18" s="180" t="s">
        <v>117</v>
      </c>
      <c r="C18" s="181"/>
      <c r="D18" s="71">
        <v>1672.73</v>
      </c>
      <c r="E18" s="72"/>
      <c r="F18" s="73" t="s">
        <v>108</v>
      </c>
      <c r="G18" s="73"/>
      <c r="H18" s="73"/>
      <c r="I18" s="73"/>
      <c r="J18" s="73"/>
      <c r="K18" s="57"/>
      <c r="L18" s="57"/>
      <c r="M18" s="57"/>
      <c r="N18" s="57"/>
      <c r="O18" s="57"/>
    </row>
    <row r="19" spans="1:15" ht="34.5" customHeight="1">
      <c r="A19" s="57"/>
      <c r="B19" s="180" t="s">
        <v>82</v>
      </c>
      <c r="C19" s="181"/>
      <c r="D19" s="71" t="s">
        <v>109</v>
      </c>
      <c r="E19" s="72"/>
      <c r="F19" s="73" t="s">
        <v>110</v>
      </c>
      <c r="G19" s="73"/>
      <c r="H19" s="73"/>
      <c r="I19" s="73"/>
      <c r="J19" s="73"/>
      <c r="K19" s="57"/>
      <c r="L19" s="57"/>
      <c r="M19" s="57"/>
      <c r="N19" s="57"/>
      <c r="O19" s="57"/>
    </row>
    <row r="20" spans="1:15" ht="34.5" customHeight="1">
      <c r="A20" s="57"/>
      <c r="B20" s="180" t="s">
        <v>111</v>
      </c>
      <c r="C20" s="181"/>
      <c r="D20" s="71">
        <v>643.44000000000005</v>
      </c>
      <c r="E20" s="72"/>
      <c r="F20" s="73" t="s">
        <v>108</v>
      </c>
      <c r="G20" s="73"/>
      <c r="H20" s="73"/>
      <c r="I20" s="73"/>
      <c r="J20" s="73"/>
      <c r="K20" s="57"/>
      <c r="L20" s="57"/>
      <c r="M20" s="57"/>
      <c r="N20" s="57"/>
      <c r="O20" s="57"/>
    </row>
    <row r="21" spans="1:15" ht="19.5" customHeight="1">
      <c r="A21" s="57"/>
      <c r="B21" s="74" t="s">
        <v>112</v>
      </c>
      <c r="C21" s="75"/>
      <c r="D21" s="75"/>
      <c r="E21" s="76"/>
      <c r="F21" s="76"/>
      <c r="G21" s="76"/>
      <c r="H21" s="76"/>
      <c r="I21" s="76"/>
      <c r="J21" s="76"/>
      <c r="K21" s="57"/>
      <c r="L21" s="57"/>
      <c r="M21" s="57"/>
      <c r="N21" s="57"/>
      <c r="O21" s="57"/>
    </row>
    <row r="22" spans="1:15" ht="33.75" customHeight="1">
      <c r="A22" s="57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57"/>
      <c r="L22" s="57"/>
      <c r="M22" s="57"/>
      <c r="N22" s="57"/>
      <c r="O22" s="57"/>
    </row>
    <row r="23" spans="1:15" ht="19.5" customHeight="1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1:15" ht="19.5" customHeight="1">
      <c r="A24" s="57"/>
      <c r="B24" s="57"/>
      <c r="C24" s="57"/>
      <c r="D24" s="57"/>
      <c r="E24" s="57"/>
      <c r="F24" s="57"/>
      <c r="G24" s="57"/>
      <c r="H24" s="77"/>
      <c r="I24" s="57"/>
      <c r="J24" s="57"/>
      <c r="K24" s="57"/>
      <c r="L24" s="57"/>
      <c r="M24" s="57"/>
      <c r="N24" s="57"/>
      <c r="O24" s="57"/>
    </row>
    <row r="25" spans="1:15" ht="19.5" customHeight="1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25"/>
  <sheetViews>
    <sheetView showGridLines="0" topLeftCell="A7" workbookViewId="0">
      <selection activeCell="D18" sqref="D18"/>
    </sheetView>
  </sheetViews>
  <sheetFormatPr defaultColWidth="10.7109375" defaultRowHeight="12.75"/>
  <cols>
    <col min="1" max="1" width="2.5703125" style="27" customWidth="1"/>
    <col min="2" max="2" width="40.7109375" style="27" customWidth="1"/>
    <col min="3" max="3" width="35.7109375" style="27" customWidth="1"/>
    <col min="4" max="10" width="20.7109375" style="27" customWidth="1"/>
    <col min="11" max="16" width="10.7109375" style="27" customWidth="1"/>
    <col min="17" max="16384" width="10.7109375" style="27"/>
  </cols>
  <sheetData>
    <row r="1" spans="1:15" ht="49.5" customHeight="1">
      <c r="A1" s="3"/>
      <c r="B1" s="29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6" t="s">
        <v>3</v>
      </c>
      <c r="C3" s="8" t="s">
        <v>29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6" t="s">
        <v>5</v>
      </c>
      <c r="C4" s="30" t="s">
        <v>99</v>
      </c>
      <c r="D4" s="46" t="s">
        <v>100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39.75" customHeight="1">
      <c r="A5" s="4"/>
      <c r="B5" s="149" t="s">
        <v>6</v>
      </c>
      <c r="C5" s="149"/>
      <c r="D5" s="149"/>
      <c r="E5" s="149"/>
      <c r="F5" s="149"/>
      <c r="G5" s="149"/>
      <c r="H5" s="149"/>
      <c r="I5" s="149"/>
      <c r="J5" s="149"/>
      <c r="K5" s="4"/>
      <c r="L5" s="4"/>
      <c r="M5" s="4"/>
      <c r="N5" s="4"/>
      <c r="O5" s="4"/>
    </row>
    <row r="6" spans="1:15" ht="19.5" customHeight="1">
      <c r="A6" s="6"/>
      <c r="B6" s="25"/>
      <c r="C6" s="25"/>
      <c r="D6" s="25"/>
      <c r="E6" s="25"/>
      <c r="F6" s="25"/>
      <c r="G6" s="25"/>
      <c r="H6" s="25"/>
      <c r="I6" s="25"/>
      <c r="J6" s="25"/>
      <c r="K6" s="6"/>
      <c r="L6" s="6"/>
      <c r="M6" s="6"/>
      <c r="N6" s="6"/>
      <c r="O6" s="6"/>
    </row>
    <row r="7" spans="1:15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9.75" customHeight="1">
      <c r="A8" s="20"/>
      <c r="B8" s="151" t="s">
        <v>8</v>
      </c>
      <c r="C8" s="152"/>
      <c r="D8" s="152" t="s">
        <v>9</v>
      </c>
      <c r="E8" s="152"/>
      <c r="F8" s="152"/>
      <c r="G8" s="152"/>
      <c r="H8" s="152"/>
      <c r="I8" s="152"/>
      <c r="J8" s="153"/>
      <c r="K8" s="20"/>
      <c r="L8" s="20"/>
      <c r="M8" s="20"/>
      <c r="N8" s="20"/>
      <c r="O8" s="20"/>
    </row>
    <row r="9" spans="1:15" ht="30" customHeight="1">
      <c r="A9" s="20"/>
      <c r="B9" s="154" t="s">
        <v>10</v>
      </c>
      <c r="C9" s="146" t="s">
        <v>11</v>
      </c>
      <c r="D9" s="146" t="s">
        <v>12</v>
      </c>
      <c r="E9" s="146" t="s">
        <v>13</v>
      </c>
      <c r="F9" s="146" t="s">
        <v>14</v>
      </c>
      <c r="G9" s="146" t="s">
        <v>15</v>
      </c>
      <c r="H9" s="146" t="s">
        <v>16</v>
      </c>
      <c r="I9" s="146"/>
      <c r="J9" s="147"/>
      <c r="K9" s="20"/>
      <c r="L9" s="20"/>
      <c r="M9" s="20"/>
      <c r="N9" s="20"/>
      <c r="O9" s="20"/>
    </row>
    <row r="10" spans="1:15" ht="30" customHeight="1">
      <c r="A10" s="20"/>
      <c r="B10" s="155"/>
      <c r="C10" s="156"/>
      <c r="D10" s="156"/>
      <c r="E10" s="156"/>
      <c r="F10" s="156"/>
      <c r="G10" s="156"/>
      <c r="H10" s="10" t="s">
        <v>17</v>
      </c>
      <c r="I10" s="10" t="s">
        <v>18</v>
      </c>
      <c r="J10" s="12" t="s">
        <v>19</v>
      </c>
      <c r="K10" s="20"/>
      <c r="L10" s="20"/>
      <c r="M10" s="20"/>
      <c r="N10" s="20"/>
      <c r="O10" s="20"/>
    </row>
    <row r="11" spans="1:15" ht="34.5" customHeight="1">
      <c r="A11" s="20"/>
      <c r="B11" s="32" t="s">
        <v>28</v>
      </c>
      <c r="C11" s="32" t="s">
        <v>29</v>
      </c>
      <c r="D11" s="47">
        <v>966</v>
      </c>
      <c r="E11" s="47">
        <v>146</v>
      </c>
      <c r="F11" s="47">
        <v>60</v>
      </c>
      <c r="G11" s="34">
        <v>0</v>
      </c>
      <c r="H11" s="47">
        <v>1099</v>
      </c>
      <c r="I11" s="47">
        <v>1104</v>
      </c>
      <c r="J11" s="35">
        <f>H11+I11</f>
        <v>2203</v>
      </c>
      <c r="K11" s="20"/>
      <c r="L11" s="20"/>
      <c r="M11" s="20"/>
      <c r="N11" s="20"/>
      <c r="O11" s="20"/>
    </row>
    <row r="12" spans="1:15" ht="34.5" customHeight="1">
      <c r="A12" s="20"/>
      <c r="B12" s="183" t="s">
        <v>19</v>
      </c>
      <c r="C12" s="184"/>
      <c r="D12" s="37">
        <f t="shared" ref="D12:J12" si="0">SUM(D11:D11)</f>
        <v>966</v>
      </c>
      <c r="E12" s="37">
        <f t="shared" si="0"/>
        <v>146</v>
      </c>
      <c r="F12" s="37">
        <f t="shared" si="0"/>
        <v>60</v>
      </c>
      <c r="G12" s="37">
        <f t="shared" si="0"/>
        <v>0</v>
      </c>
      <c r="H12" s="37">
        <f t="shared" si="0"/>
        <v>1099</v>
      </c>
      <c r="I12" s="37">
        <f t="shared" si="0"/>
        <v>1104</v>
      </c>
      <c r="J12" s="38">
        <f t="shared" si="0"/>
        <v>2203</v>
      </c>
      <c r="K12" s="20"/>
      <c r="L12" s="20"/>
      <c r="M12" s="20"/>
      <c r="N12" s="20"/>
      <c r="O12" s="20"/>
    </row>
    <row r="13" spans="1:15" ht="30" customHeight="1">
      <c r="A13" s="20"/>
      <c r="B13" s="185"/>
      <c r="C13" s="185"/>
      <c r="D13" s="185"/>
      <c r="E13" s="185"/>
      <c r="F13" s="185"/>
      <c r="G13" s="185"/>
      <c r="H13" s="185"/>
      <c r="I13" s="185"/>
      <c r="J13" s="185"/>
      <c r="K13" s="20"/>
      <c r="L13" s="20"/>
      <c r="M13" s="20"/>
      <c r="N13" s="20"/>
      <c r="O13" s="20"/>
    </row>
    <row r="14" spans="1:15" ht="30" customHeight="1">
      <c r="A14" s="20"/>
      <c r="B14" s="186" t="s">
        <v>114</v>
      </c>
      <c r="C14" s="186"/>
      <c r="D14" s="186"/>
      <c r="E14" s="186"/>
      <c r="F14" s="186"/>
      <c r="G14" s="186"/>
      <c r="H14" s="186"/>
      <c r="I14" s="186"/>
      <c r="J14" s="186"/>
      <c r="K14" s="20"/>
      <c r="L14" s="20"/>
      <c r="M14" s="20"/>
      <c r="N14" s="20"/>
      <c r="O14" s="20"/>
    </row>
    <row r="15" spans="1:15" ht="39.75" customHeight="1">
      <c r="A15" s="20"/>
      <c r="B15" s="187" t="s">
        <v>102</v>
      </c>
      <c r="C15" s="188"/>
      <c r="D15" s="36" t="s">
        <v>103</v>
      </c>
      <c r="E15" s="188" t="s">
        <v>104</v>
      </c>
      <c r="F15" s="188"/>
      <c r="G15" s="188"/>
      <c r="H15" s="188"/>
      <c r="I15" s="188"/>
      <c r="J15" s="189"/>
      <c r="K15" s="20"/>
      <c r="L15" s="20"/>
      <c r="M15" s="20"/>
      <c r="N15" s="20"/>
      <c r="O15" s="20"/>
    </row>
    <row r="16" spans="1:15" ht="34.5" customHeight="1">
      <c r="A16" s="20"/>
      <c r="B16" s="180" t="s">
        <v>79</v>
      </c>
      <c r="C16" s="181"/>
      <c r="D16" s="39">
        <v>1393.1</v>
      </c>
      <c r="E16" s="40"/>
      <c r="F16" s="41" t="s">
        <v>115</v>
      </c>
      <c r="G16" s="41"/>
      <c r="H16" s="41"/>
      <c r="I16" s="41"/>
      <c r="J16" s="41"/>
      <c r="K16" s="20"/>
      <c r="L16" s="20"/>
      <c r="M16" s="20"/>
      <c r="N16" s="20"/>
      <c r="O16" s="20"/>
    </row>
    <row r="17" spans="1:15" ht="34.5" customHeight="1">
      <c r="A17" s="20"/>
      <c r="B17" s="180" t="s">
        <v>80</v>
      </c>
      <c r="C17" s="181"/>
      <c r="D17" s="39">
        <v>1178.82</v>
      </c>
      <c r="E17" s="40"/>
      <c r="F17" s="41" t="s">
        <v>116</v>
      </c>
      <c r="G17" s="41"/>
      <c r="H17" s="41"/>
      <c r="I17" s="41"/>
      <c r="J17" s="41"/>
      <c r="K17" s="20"/>
      <c r="L17" s="20"/>
      <c r="M17" s="20"/>
      <c r="N17" s="20"/>
      <c r="O17" s="20"/>
    </row>
    <row r="18" spans="1:15" ht="34.5" customHeight="1">
      <c r="A18" s="20"/>
      <c r="B18" s="180" t="s">
        <v>117</v>
      </c>
      <c r="C18" s="181"/>
      <c r="D18" s="71">
        <v>634.82000000000005</v>
      </c>
      <c r="E18" s="40"/>
      <c r="F18" s="41" t="s">
        <v>108</v>
      </c>
      <c r="G18" s="41"/>
      <c r="H18" s="41"/>
      <c r="I18" s="41"/>
      <c r="J18" s="41"/>
      <c r="K18" s="20"/>
      <c r="L18" s="20"/>
      <c r="M18" s="20"/>
      <c r="N18" s="20"/>
      <c r="O18" s="20"/>
    </row>
    <row r="19" spans="1:15" ht="34.5" customHeight="1">
      <c r="A19" s="20"/>
      <c r="B19" s="180" t="s">
        <v>82</v>
      </c>
      <c r="C19" s="181"/>
      <c r="D19" s="39" t="s">
        <v>109</v>
      </c>
      <c r="E19" s="40"/>
      <c r="F19" s="41" t="s">
        <v>110</v>
      </c>
      <c r="G19" s="41"/>
      <c r="H19" s="41"/>
      <c r="I19" s="41"/>
      <c r="J19" s="41"/>
      <c r="K19" s="20"/>
      <c r="L19" s="20"/>
      <c r="M19" s="20"/>
      <c r="N19" s="20"/>
      <c r="O19" s="20"/>
    </row>
    <row r="20" spans="1:15" ht="34.5" customHeight="1">
      <c r="A20" s="20"/>
      <c r="B20" s="180" t="s">
        <v>111</v>
      </c>
      <c r="C20" s="181"/>
      <c r="D20" s="39">
        <v>643.44000000000005</v>
      </c>
      <c r="E20" s="40"/>
      <c r="F20" s="41" t="s">
        <v>108</v>
      </c>
      <c r="G20" s="41"/>
      <c r="H20" s="41"/>
      <c r="I20" s="41"/>
      <c r="J20" s="41"/>
      <c r="K20" s="20"/>
      <c r="L20" s="20"/>
      <c r="M20" s="20"/>
      <c r="N20" s="20"/>
      <c r="O20" s="20"/>
    </row>
    <row r="21" spans="1:15" ht="19.5" customHeight="1">
      <c r="A21" s="20"/>
      <c r="B21" s="42" t="s">
        <v>112</v>
      </c>
      <c r="C21" s="43"/>
      <c r="D21" s="43"/>
      <c r="E21" s="44"/>
      <c r="F21" s="44"/>
      <c r="G21" s="44"/>
      <c r="H21" s="44"/>
      <c r="I21" s="44"/>
      <c r="J21" s="44"/>
      <c r="K21" s="20"/>
      <c r="L21" s="20"/>
      <c r="M21" s="20"/>
      <c r="N21" s="20"/>
      <c r="O21" s="20"/>
    </row>
    <row r="22" spans="1:15" ht="33.75" customHeight="1">
      <c r="A22" s="20"/>
      <c r="B22" s="182" t="s">
        <v>113</v>
      </c>
      <c r="C22" s="182"/>
      <c r="D22" s="182"/>
      <c r="E22" s="182"/>
      <c r="F22" s="182"/>
      <c r="G22" s="182"/>
      <c r="H22" s="182"/>
      <c r="I22" s="182"/>
      <c r="J22" s="182"/>
      <c r="K22" s="20"/>
      <c r="L22" s="20"/>
      <c r="M22" s="20"/>
      <c r="N22" s="20"/>
      <c r="O22" s="20"/>
    </row>
    <row r="23" spans="1:15" ht="19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19.5" customHeight="1">
      <c r="A24" s="20"/>
      <c r="B24" s="20"/>
      <c r="C24" s="20"/>
      <c r="D24" s="20"/>
      <c r="E24" s="20"/>
      <c r="F24" s="20"/>
      <c r="G24" s="20"/>
      <c r="H24" s="45"/>
      <c r="I24" s="20"/>
      <c r="J24" s="20"/>
      <c r="K24" s="20"/>
      <c r="L24" s="20"/>
      <c r="M24" s="20"/>
      <c r="N24" s="20"/>
      <c r="O24" s="20"/>
    </row>
    <row r="25" spans="1:15" ht="19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QUANT_BENEFICIÁRIOS_JE</vt:lpstr>
      <vt:lpstr>VALOR_NORMA_JE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2024-09-18T18:13:08Z</dcterms:created>
  <dcterms:modified xsi:type="dcterms:W3CDTF">2024-09-19T18:00:35Z</dcterms:modified>
</cp:coreProperties>
</file>